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w\Desktop\"/>
    </mc:Choice>
  </mc:AlternateContent>
  <bookViews>
    <workbookView xWindow="7095" yWindow="1320" windowWidth="14430" windowHeight="12360" tabRatio="726" firstSheet="1" activeTab="1"/>
  </bookViews>
  <sheets>
    <sheet name="토지산출근거(국공유지포함)" sheetId="223" state="hidden" r:id="rId1"/>
    <sheet name="토지" sheetId="233" r:id="rId2"/>
  </sheets>
  <externalReferences>
    <externalReference r:id="rId3"/>
    <externalReference r:id="rId4"/>
  </externalReferences>
  <definedNames>
    <definedName name="__123Graph_F" hidden="1">[1]안산기계장치!#REF!</definedName>
    <definedName name="_BUN1">#N/A</definedName>
    <definedName name="_BUN2">#REF!</definedName>
    <definedName name="_BUN3">#REF!</definedName>
    <definedName name="_BUN4" localSheetId="1">#REF!</definedName>
    <definedName name="_BUN4">#REF!</definedName>
    <definedName name="_Fill" hidden="1">#REF!</definedName>
    <definedName name="_xlnm._FilterDatabase" localSheetId="1" hidden="1">토지!$A$5:$N$18</definedName>
    <definedName name="_xlnm._FilterDatabase" localSheetId="0" hidden="1">'토지산출근거(국공유지포함)'!$A$3:$Y$94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UN1">#REF!</definedName>
    <definedName name="_SUN2">#N/A</definedName>
    <definedName name="AC12_">#N/A</definedName>
    <definedName name="Access_Button" hidden="1">"bo_sang_토지조서_List"</definedName>
    <definedName name="AccessDatabase" hidden="1">"C:\My Documents\Exc-data\bo_sang.mdb"</definedName>
    <definedName name="AKD" localSheetId="1">#REF!</definedName>
    <definedName name="AKD">#REF!</definedName>
    <definedName name="AREA">#N/A</definedName>
    <definedName name="bb">#REF!</definedName>
    <definedName name="BIGO">#N/A</definedName>
    <definedName name="DANGA">#REF!</definedName>
    <definedName name="data">#REF!</definedName>
    <definedName name="_xlnm.Database" localSheetId="1">#REF!</definedName>
    <definedName name="_xlnm.Database">#REF!</definedName>
    <definedName name="GIMOK">#N/A</definedName>
    <definedName name="GUBUN">#N/A</definedName>
    <definedName name="JSCODE">#N/A</definedName>
    <definedName name="kkk">#REF!</definedName>
    <definedName name="KUMAEK">#N/A</definedName>
    <definedName name="_xlnm.Print_Area" localSheetId="1">토지!$A$1:$N$18</definedName>
    <definedName name="_xlnm.Print_Area" localSheetId="0">'토지산출근거(국공유지포함)'!$A$1:$U$94</definedName>
    <definedName name="_xlnm.Print_Titles" localSheetId="1">토지!$1:$5</definedName>
    <definedName name="_xlnm.Print_Titles" localSheetId="0">'토지산출근거(국공유지포함)'!$1:$3</definedName>
    <definedName name="RLARK">#REF!</definedName>
    <definedName name="RLAWJD">#REF!</definedName>
    <definedName name="Sammi_2_제1압연_List">#REF!</definedName>
    <definedName name="개별공시지가__원_㎡">#REF!</definedName>
    <definedName name="공시지가" localSheetId="1">#REF!</definedName>
    <definedName name="공시지가">#REF!</definedName>
    <definedName name="공통지수">[2]변수!#REF!</definedName>
    <definedName name="괄호감정표">#REF!</definedName>
    <definedName name="나">#REF!</definedName>
    <definedName name="망">#REF!</definedName>
    <definedName name="면적">#REF!</definedName>
    <definedName name="수수료" localSheetId="1">#REF!</definedName>
    <definedName name="수수료">#REF!</definedName>
    <definedName name="숫자변환" localSheetId="1">#REF!</definedName>
    <definedName name="숫자변환">#REF!</definedName>
    <definedName name="시점수정" localSheetId="1">#REF!</definedName>
    <definedName name="시점수정">#REF!</definedName>
    <definedName name="아파">#REF!</definedName>
    <definedName name="위치">#REF!</definedName>
    <definedName name="이름">#REF!</definedName>
    <definedName name="임야1" localSheetId="1">#REF!</definedName>
    <definedName name="임야1">#REF!</definedName>
    <definedName name="임야15" localSheetId="1">#REF!</definedName>
    <definedName name="임야15">#REF!</definedName>
    <definedName name="임야16" localSheetId="1">#REF!</definedName>
    <definedName name="임야16">#REF!</definedName>
    <definedName name="임야17" localSheetId="1">#REF!</definedName>
    <definedName name="임야17">#REF!</definedName>
    <definedName name="임야18" localSheetId="1">#REF!</definedName>
    <definedName name="임야18">#REF!</definedName>
    <definedName name="임야2" localSheetId="1">#REF!</definedName>
    <definedName name="임야2">#REF!</definedName>
    <definedName name="임야20" localSheetId="1">#REF!</definedName>
    <definedName name="임야20">#REF!</definedName>
    <definedName name="임야21" localSheetId="1">#REF!</definedName>
    <definedName name="임야21">#REF!</definedName>
    <definedName name="임야22" localSheetId="1">#REF!</definedName>
    <definedName name="임야22">#REF!</definedName>
    <definedName name="임야23" localSheetId="1">#REF!</definedName>
    <definedName name="임야23">#REF!</definedName>
    <definedName name="임야24" localSheetId="1">#REF!</definedName>
    <definedName name="임야24">#REF!</definedName>
    <definedName name="임야27" localSheetId="1">#REF!</definedName>
    <definedName name="임야27">#REF!</definedName>
    <definedName name="임야28" localSheetId="1">#REF!</definedName>
    <definedName name="임야28">#REF!</definedName>
    <definedName name="임야4" localSheetId="1">#REF!</definedName>
    <definedName name="임야4">#REF!</definedName>
    <definedName name="임야43" localSheetId="1">#REF!</definedName>
    <definedName name="임야43">#REF!</definedName>
    <definedName name="임야44" localSheetId="1">#REF!</definedName>
    <definedName name="임야44">#REF!</definedName>
    <definedName name="임야5" localSheetId="1">#REF!</definedName>
    <definedName name="임야5">#REF!</definedName>
    <definedName name="임야53" localSheetId="1">#REF!</definedName>
    <definedName name="임야53">#REF!</definedName>
    <definedName name="임야55" localSheetId="1">#REF!</definedName>
    <definedName name="임야55">#REF!</definedName>
    <definedName name="임야56" localSheetId="1">#REF!</definedName>
    <definedName name="임야56">#REF!</definedName>
    <definedName name="임야57" localSheetId="1">#REF!</definedName>
    <definedName name="임야57">#REF!</definedName>
    <definedName name="임야6" localSheetId="1">#REF!</definedName>
    <definedName name="임야6">#REF!</definedName>
    <definedName name="임야63" localSheetId="1">#REF!</definedName>
    <definedName name="임야63">#REF!</definedName>
    <definedName name="임야64" localSheetId="1">#REF!</definedName>
    <definedName name="임야64">#REF!</definedName>
    <definedName name="임야7" localSheetId="1">#REF!</definedName>
    <definedName name="임야7">#REF!</definedName>
    <definedName name="임야8" localSheetId="1">#REF!</definedName>
    <definedName name="임야8">#REF!</definedName>
    <definedName name="임야9" localSheetId="1">#REF!</definedName>
    <definedName name="임야9">#REF!</definedName>
    <definedName name="임야오십사다시일" localSheetId="1">#REF!</definedName>
    <definedName name="임야오십사다시일">#REF!</definedName>
    <definedName name="임야이십사다시일" localSheetId="1">#REF!</definedName>
    <definedName name="임야이십사다시일">#REF!</definedName>
    <definedName name="임야이십오다시일" localSheetId="1">#REF!</definedName>
    <definedName name="임야이십오다시일">#REF!</definedName>
    <definedName name="임야이십육다시일" localSheetId="1">#REF!</definedName>
    <definedName name="임야이십육다시일">#REF!</definedName>
    <definedName name="임야이십율다시일" localSheetId="1">#REF!</definedName>
    <definedName name="임야이십율다시일">#REF!</definedName>
    <definedName name="총액계산" localSheetId="1">#REF!</definedName>
    <definedName name="총액계산">#REF!</definedName>
    <definedName name="토지가격" localSheetId="1">#REF!</definedName>
    <definedName name="토지가격">#REF!</definedName>
    <definedName name="팔팔이전지수">[2]변수!#REF!</definedName>
  </definedNames>
  <calcPr calcId="162913"/>
</workbook>
</file>

<file path=xl/calcChain.xml><?xml version="1.0" encoding="utf-8"?>
<calcChain xmlns="http://schemas.openxmlformats.org/spreadsheetml/2006/main">
  <c r="H4" i="223" l="1"/>
  <c r="I4" i="223"/>
  <c r="P4" i="223"/>
  <c r="Q4" i="223" s="1"/>
  <c r="R4" i="223"/>
  <c r="H5" i="223"/>
  <c r="I5" i="223"/>
  <c r="P5" i="223"/>
  <c r="Q5" i="223"/>
  <c r="R5" i="223"/>
  <c r="H6" i="223"/>
  <c r="I6" i="223"/>
  <c r="P6" i="223"/>
  <c r="Q6" i="223" s="1"/>
  <c r="R6" i="223"/>
  <c r="H7" i="223"/>
  <c r="I7" i="223"/>
  <c r="P7" i="223"/>
  <c r="Q7" i="223" s="1"/>
  <c r="R7" i="223"/>
  <c r="H8" i="223"/>
  <c r="I8" i="223"/>
  <c r="P8" i="223"/>
  <c r="Q8" i="223" s="1"/>
  <c r="R8" i="223"/>
  <c r="H9" i="223"/>
  <c r="I9" i="223"/>
  <c r="P9" i="223"/>
  <c r="Q9" i="223" s="1"/>
  <c r="R9" i="223"/>
  <c r="H10" i="223"/>
  <c r="I10" i="223"/>
  <c r="P10" i="223"/>
  <c r="Q10" i="223" s="1"/>
  <c r="R10" i="223"/>
  <c r="H11" i="223"/>
  <c r="I11" i="223"/>
  <c r="P11" i="223"/>
  <c r="Q11" i="223" s="1"/>
  <c r="R11" i="223"/>
  <c r="H12" i="223"/>
  <c r="I12" i="223"/>
  <c r="P12" i="223"/>
  <c r="Q12" i="223" s="1"/>
  <c r="R12" i="223"/>
  <c r="H13" i="223"/>
  <c r="I13" i="223"/>
  <c r="P13" i="223"/>
  <c r="Q13" i="223" s="1"/>
  <c r="R13" i="223"/>
  <c r="H14" i="223"/>
  <c r="I14" i="223"/>
  <c r="P14" i="223"/>
  <c r="Q14" i="223" s="1"/>
  <c r="R14" i="223"/>
  <c r="H15" i="223"/>
  <c r="I15" i="223"/>
  <c r="P15" i="223"/>
  <c r="Q15" i="223" s="1"/>
  <c r="R15" i="223"/>
  <c r="H16" i="223"/>
  <c r="I16" i="223"/>
  <c r="P16" i="223"/>
  <c r="Q16" i="223" s="1"/>
  <c r="R16" i="223"/>
  <c r="H17" i="223"/>
  <c r="I17" i="223"/>
  <c r="P17" i="223"/>
  <c r="Q17" i="223"/>
  <c r="R17" i="223"/>
  <c r="H18" i="223"/>
  <c r="I18" i="223"/>
  <c r="P18" i="223"/>
  <c r="Q18" i="223" s="1"/>
  <c r="R18" i="223"/>
  <c r="H19" i="223"/>
  <c r="I19" i="223"/>
  <c r="P19" i="223"/>
  <c r="Q19" i="223" s="1"/>
  <c r="R19" i="223"/>
  <c r="H20" i="223"/>
  <c r="I20" i="223"/>
  <c r="P20" i="223"/>
  <c r="Q20" i="223" s="1"/>
  <c r="R20" i="223"/>
  <c r="H21" i="223"/>
  <c r="I21" i="223"/>
  <c r="P21" i="223"/>
  <c r="Q21" i="223" s="1"/>
  <c r="R21" i="223"/>
  <c r="H22" i="223"/>
  <c r="I22" i="223"/>
  <c r="P22" i="223"/>
  <c r="Q22" i="223" s="1"/>
  <c r="R22" i="223"/>
  <c r="H23" i="223"/>
  <c r="I23" i="223"/>
  <c r="P23" i="223"/>
  <c r="Q23" i="223" s="1"/>
  <c r="R23" i="223"/>
  <c r="H24" i="223"/>
  <c r="I24" i="223"/>
  <c r="P24" i="223"/>
  <c r="Q24" i="223" s="1"/>
  <c r="R24" i="223"/>
  <c r="H25" i="223"/>
  <c r="I25" i="223"/>
  <c r="P25" i="223"/>
  <c r="Q25" i="223"/>
  <c r="R25" i="223"/>
  <c r="H26" i="223"/>
  <c r="I26" i="223"/>
  <c r="P26" i="223"/>
  <c r="Q26" i="223" s="1"/>
  <c r="R26" i="223"/>
  <c r="H27" i="223"/>
  <c r="I27" i="223"/>
  <c r="P27" i="223"/>
  <c r="Q27" i="223" s="1"/>
  <c r="R27" i="223"/>
  <c r="H28" i="223"/>
  <c r="I28" i="223"/>
  <c r="P28" i="223"/>
  <c r="Q28" i="223" s="1"/>
  <c r="R28" i="223"/>
  <c r="H29" i="223"/>
  <c r="I29" i="223"/>
  <c r="P29" i="223"/>
  <c r="Q29" i="223" s="1"/>
  <c r="R29" i="223"/>
  <c r="H30" i="223"/>
  <c r="I30" i="223"/>
  <c r="P30" i="223"/>
  <c r="Q30" i="223" s="1"/>
  <c r="R30" i="223"/>
  <c r="H31" i="223"/>
  <c r="I31" i="223"/>
  <c r="P31" i="223"/>
  <c r="Q31" i="223" s="1"/>
  <c r="R31" i="223"/>
  <c r="H32" i="223"/>
  <c r="I32" i="223"/>
  <c r="P32" i="223"/>
  <c r="Q32" i="223" s="1"/>
  <c r="R32" i="223"/>
  <c r="H33" i="223"/>
  <c r="I33" i="223"/>
  <c r="P33" i="223"/>
  <c r="Q33" i="223" s="1"/>
  <c r="R33" i="223"/>
  <c r="H34" i="223"/>
  <c r="I34" i="223"/>
  <c r="P34" i="223"/>
  <c r="Q34" i="223" s="1"/>
  <c r="R34" i="223"/>
  <c r="H35" i="223"/>
  <c r="I35" i="223"/>
  <c r="P35" i="223"/>
  <c r="Q35" i="223" s="1"/>
  <c r="R35" i="223"/>
  <c r="H36" i="223"/>
  <c r="I36" i="223"/>
  <c r="P36" i="223"/>
  <c r="Q36" i="223" s="1"/>
  <c r="R36" i="223"/>
  <c r="H37" i="223"/>
  <c r="I37" i="223"/>
  <c r="P37" i="223"/>
  <c r="Q37" i="223" s="1"/>
  <c r="R37" i="223"/>
  <c r="H38" i="223"/>
  <c r="I38" i="223"/>
  <c r="O38" i="223"/>
  <c r="P38" i="223" s="1"/>
  <c r="R38" i="223"/>
  <c r="H39" i="223"/>
  <c r="I39" i="223"/>
  <c r="P39" i="223"/>
  <c r="Q39" i="223" s="1"/>
  <c r="R39" i="223"/>
  <c r="H40" i="223"/>
  <c r="I40" i="223"/>
  <c r="O40" i="223"/>
  <c r="P40" i="223" s="1"/>
  <c r="Q40" i="223" s="1"/>
  <c r="R40" i="223"/>
  <c r="H41" i="223"/>
  <c r="I41" i="223"/>
  <c r="O41" i="223"/>
  <c r="P41" i="223" s="1"/>
  <c r="Q41" i="223" s="1"/>
  <c r="R41" i="223"/>
  <c r="H42" i="223"/>
  <c r="I42" i="223"/>
  <c r="P42" i="223"/>
  <c r="Q42" i="223" s="1"/>
  <c r="R42" i="223"/>
  <c r="H43" i="223"/>
  <c r="I43" i="223"/>
  <c r="P43" i="223"/>
  <c r="Q43" i="223" s="1"/>
  <c r="R43" i="223"/>
  <c r="H44" i="223"/>
  <c r="I44" i="223"/>
  <c r="P44" i="223"/>
  <c r="Q44" i="223" s="1"/>
  <c r="R44" i="223"/>
  <c r="H45" i="223"/>
  <c r="I45" i="223"/>
  <c r="P45" i="223"/>
  <c r="Q45" i="223" s="1"/>
  <c r="R45" i="223"/>
  <c r="H46" i="223"/>
  <c r="I46" i="223"/>
  <c r="P46" i="223"/>
  <c r="Q46" i="223" s="1"/>
  <c r="R46" i="223"/>
  <c r="H47" i="223"/>
  <c r="I47" i="223"/>
  <c r="P47" i="223"/>
  <c r="Q47" i="223" s="1"/>
  <c r="R47" i="223"/>
  <c r="H48" i="223"/>
  <c r="I48" i="223"/>
  <c r="P48" i="223"/>
  <c r="Q48" i="223" s="1"/>
  <c r="R48" i="223"/>
  <c r="H49" i="223"/>
  <c r="I49" i="223"/>
  <c r="P49" i="223"/>
  <c r="Q49" i="223" s="1"/>
  <c r="R49" i="223"/>
  <c r="H50" i="223"/>
  <c r="I50" i="223"/>
  <c r="P50" i="223"/>
  <c r="Q50" i="223" s="1"/>
  <c r="R50" i="223"/>
  <c r="H51" i="223"/>
  <c r="I51" i="223"/>
  <c r="P51" i="223"/>
  <c r="Q51" i="223" s="1"/>
  <c r="R51" i="223"/>
  <c r="H52" i="223"/>
  <c r="I52" i="223"/>
  <c r="P52" i="223"/>
  <c r="Q52" i="223" s="1"/>
  <c r="R52" i="223"/>
  <c r="H53" i="223"/>
  <c r="I53" i="223"/>
  <c r="P53" i="223"/>
  <c r="Q53" i="223" s="1"/>
  <c r="R53" i="223"/>
  <c r="H54" i="223"/>
  <c r="I54" i="223"/>
  <c r="P54" i="223"/>
  <c r="Q54" i="223" s="1"/>
  <c r="R54" i="223"/>
  <c r="H55" i="223"/>
  <c r="I55" i="223"/>
  <c r="P55" i="223"/>
  <c r="Q55" i="223" s="1"/>
  <c r="R55" i="223"/>
  <c r="H56" i="223"/>
  <c r="I56" i="223"/>
  <c r="P56" i="223"/>
  <c r="Q56" i="223" s="1"/>
  <c r="R56" i="223"/>
  <c r="H57" i="223"/>
  <c r="I57" i="223"/>
  <c r="P57" i="223"/>
  <c r="Q57" i="223" s="1"/>
  <c r="R57" i="223"/>
  <c r="H58" i="223"/>
  <c r="I58" i="223"/>
  <c r="P58" i="223"/>
  <c r="Q58" i="223" s="1"/>
  <c r="R58" i="223"/>
  <c r="H59" i="223"/>
  <c r="I59" i="223"/>
  <c r="P59" i="223"/>
  <c r="Q59" i="223" s="1"/>
  <c r="R59" i="223"/>
  <c r="H60" i="223"/>
  <c r="I60" i="223"/>
  <c r="O60" i="223"/>
  <c r="P60" i="223" s="1"/>
  <c r="Q60" i="223" s="1"/>
  <c r="R60" i="223"/>
  <c r="H61" i="223"/>
  <c r="I61" i="223"/>
  <c r="P61" i="223"/>
  <c r="Q61" i="223" s="1"/>
  <c r="R61" i="223"/>
  <c r="H62" i="223"/>
  <c r="I62" i="223"/>
  <c r="P62" i="223"/>
  <c r="Q62" i="223"/>
  <c r="R62" i="223"/>
  <c r="H63" i="223"/>
  <c r="I63" i="223"/>
  <c r="P63" i="223"/>
  <c r="Q63" i="223" s="1"/>
  <c r="R63" i="223"/>
  <c r="H64" i="223"/>
  <c r="I64" i="223"/>
  <c r="P64" i="223"/>
  <c r="Q64" i="223" s="1"/>
  <c r="R64" i="223"/>
  <c r="H65" i="223"/>
  <c r="I65" i="223"/>
  <c r="P65" i="223"/>
  <c r="Q65" i="223" s="1"/>
  <c r="R65" i="223"/>
  <c r="H66" i="223"/>
  <c r="I66" i="223"/>
  <c r="P66" i="223"/>
  <c r="Q66" i="223" s="1"/>
  <c r="R66" i="223"/>
  <c r="H67" i="223"/>
  <c r="I67" i="223"/>
  <c r="P67" i="223"/>
  <c r="Q67" i="223" s="1"/>
  <c r="R67" i="223"/>
  <c r="H68" i="223"/>
  <c r="I68" i="223"/>
  <c r="P68" i="223"/>
  <c r="Q68" i="223" s="1"/>
  <c r="R68" i="223"/>
  <c r="H69" i="223"/>
  <c r="I69" i="223"/>
  <c r="P69" i="223"/>
  <c r="Q69" i="223" s="1"/>
  <c r="R69" i="223"/>
  <c r="H70" i="223"/>
  <c r="I70" i="223"/>
  <c r="P70" i="223"/>
  <c r="Q70" i="223"/>
  <c r="R70" i="223"/>
  <c r="H71" i="223"/>
  <c r="I71" i="223"/>
  <c r="P71" i="223"/>
  <c r="Q71" i="223" s="1"/>
  <c r="R71" i="223"/>
  <c r="H72" i="223"/>
  <c r="I72" i="223"/>
  <c r="P72" i="223"/>
  <c r="Q72" i="223" s="1"/>
  <c r="R72" i="223"/>
  <c r="H73" i="223"/>
  <c r="I73" i="223"/>
  <c r="P73" i="223"/>
  <c r="Q73" i="223" s="1"/>
  <c r="R73" i="223"/>
  <c r="H74" i="223"/>
  <c r="I74" i="223"/>
  <c r="P74" i="223"/>
  <c r="Q74" i="223" s="1"/>
  <c r="R74" i="223"/>
  <c r="H75" i="223"/>
  <c r="I75" i="223"/>
  <c r="P75" i="223"/>
  <c r="Q75" i="223" s="1"/>
  <c r="R75" i="223"/>
  <c r="H76" i="223"/>
  <c r="I76" i="223"/>
  <c r="P76" i="223"/>
  <c r="Q76" i="223" s="1"/>
  <c r="R76" i="223"/>
  <c r="H77" i="223"/>
  <c r="I77" i="223"/>
  <c r="P77" i="223"/>
  <c r="Q77" i="223" s="1"/>
  <c r="R77" i="223"/>
  <c r="H78" i="223"/>
  <c r="I78" i="223"/>
  <c r="P78" i="223"/>
  <c r="Q78" i="223" s="1"/>
  <c r="R78" i="223"/>
  <c r="H79" i="223"/>
  <c r="I79" i="223"/>
  <c r="P79" i="223"/>
  <c r="Q79" i="223" s="1"/>
  <c r="R79" i="223"/>
  <c r="H80" i="223"/>
  <c r="I80" i="223"/>
  <c r="P80" i="223"/>
  <c r="Q80" i="223" s="1"/>
  <c r="R80" i="223"/>
  <c r="H81" i="223"/>
  <c r="I81" i="223"/>
  <c r="P81" i="223"/>
  <c r="Q81" i="223" s="1"/>
  <c r="R81" i="223"/>
  <c r="H82" i="223"/>
  <c r="I82" i="223"/>
  <c r="P82" i="223"/>
  <c r="Q82" i="223" s="1"/>
  <c r="R82" i="223"/>
  <c r="H83" i="223"/>
  <c r="I83" i="223"/>
  <c r="P83" i="223"/>
  <c r="Q83" i="223" s="1"/>
  <c r="R83" i="223"/>
  <c r="H84" i="223"/>
  <c r="I84" i="223"/>
  <c r="P84" i="223"/>
  <c r="Q84" i="223"/>
  <c r="R84" i="223"/>
  <c r="H85" i="223"/>
  <c r="I85" i="223"/>
  <c r="P85" i="223"/>
  <c r="Q85" i="223" s="1"/>
  <c r="R85" i="223"/>
  <c r="H86" i="223"/>
  <c r="I86" i="223"/>
  <c r="P86" i="223"/>
  <c r="Q86" i="223" s="1"/>
  <c r="R86" i="223"/>
  <c r="H87" i="223"/>
  <c r="I87" i="223"/>
  <c r="P87" i="223"/>
  <c r="Q87" i="223" s="1"/>
  <c r="R87" i="223"/>
  <c r="H88" i="223"/>
  <c r="I88" i="223"/>
  <c r="P88" i="223"/>
  <c r="Q88" i="223" s="1"/>
  <c r="R88" i="223"/>
  <c r="H89" i="223"/>
  <c r="I89" i="223"/>
  <c r="P89" i="223"/>
  <c r="Q89" i="223" s="1"/>
  <c r="R89" i="223"/>
  <c r="H90" i="223"/>
  <c r="I90" i="223"/>
  <c r="P90" i="223"/>
  <c r="Q90" i="223" s="1"/>
  <c r="R90" i="223"/>
  <c r="H91" i="223"/>
  <c r="I91" i="223"/>
  <c r="P91" i="223"/>
  <c r="Q91" i="223" s="1"/>
  <c r="R91" i="223"/>
  <c r="H92" i="223"/>
  <c r="I92" i="223"/>
  <c r="P92" i="223"/>
  <c r="Q92" i="223"/>
  <c r="R92" i="223"/>
  <c r="H93" i="223"/>
  <c r="I93" i="223"/>
  <c r="P93" i="223"/>
  <c r="Q93" i="223" s="1"/>
  <c r="R93" i="223"/>
  <c r="H94" i="223"/>
  <c r="I94" i="223"/>
  <c r="P94" i="223"/>
  <c r="Q94" i="223" s="1"/>
  <c r="R94" i="223"/>
  <c r="S39" i="223" l="1"/>
  <c r="T39" i="223" s="1"/>
  <c r="W39" i="223" s="1"/>
  <c r="S59" i="223"/>
  <c r="T59" i="223" s="1"/>
  <c r="W59" i="223" s="1"/>
  <c r="S58" i="223"/>
  <c r="T58" i="223" s="1"/>
  <c r="W58" i="223" s="1"/>
  <c r="S57" i="223"/>
  <c r="T57" i="223" s="1"/>
  <c r="W57" i="223" s="1"/>
  <c r="S56" i="223"/>
  <c r="T56" i="223" s="1"/>
  <c r="W56" i="223" s="1"/>
  <c r="S55" i="223"/>
  <c r="T55" i="223" s="1"/>
  <c r="W55" i="223" s="1"/>
  <c r="S54" i="223"/>
  <c r="T54" i="223" s="1"/>
  <c r="W54" i="223" s="1"/>
  <c r="S53" i="223"/>
  <c r="T53" i="223" s="1"/>
  <c r="W53" i="223" s="1"/>
  <c r="S52" i="223"/>
  <c r="T52" i="223" s="1"/>
  <c r="W52" i="223" s="1"/>
  <c r="S51" i="223"/>
  <c r="T51" i="223" s="1"/>
  <c r="W51" i="223" s="1"/>
  <c r="S50" i="223"/>
  <c r="T50" i="223" s="1"/>
  <c r="W50" i="223" s="1"/>
  <c r="S49" i="223"/>
  <c r="T49" i="223" s="1"/>
  <c r="W49" i="223" s="1"/>
  <c r="S48" i="223"/>
  <c r="T48" i="223" s="1"/>
  <c r="W48" i="223" s="1"/>
  <c r="S47" i="223"/>
  <c r="T47" i="223" s="1"/>
  <c r="W47" i="223" s="1"/>
  <c r="S46" i="223"/>
  <c r="T46" i="223" s="1"/>
  <c r="W46" i="223" s="1"/>
  <c r="S45" i="223"/>
  <c r="T45" i="223" s="1"/>
  <c r="W45" i="223" s="1"/>
  <c r="S44" i="223"/>
  <c r="T44" i="223" s="1"/>
  <c r="W44" i="223" s="1"/>
  <c r="S43" i="223"/>
  <c r="T43" i="223" s="1"/>
  <c r="W43" i="223" s="1"/>
  <c r="S42" i="223"/>
  <c r="T42" i="223" s="1"/>
  <c r="W42" i="223" s="1"/>
  <c r="S41" i="223"/>
  <c r="T41" i="223" s="1"/>
  <c r="W41" i="223" s="1"/>
  <c r="S4" i="223"/>
  <c r="T4" i="223" s="1"/>
  <c r="W4" i="223" s="1"/>
  <c r="Q38" i="223"/>
  <c r="S38" i="223"/>
  <c r="T38" i="223" s="1"/>
  <c r="W38" i="223" s="1"/>
  <c r="S91" i="223"/>
  <c r="T91" i="223" s="1"/>
  <c r="W91" i="223" s="1"/>
  <c r="S87" i="223"/>
  <c r="T87" i="223" s="1"/>
  <c r="W87" i="223" s="1"/>
  <c r="S85" i="223"/>
  <c r="T85" i="223" s="1"/>
  <c r="W85" i="223" s="1"/>
  <c r="S83" i="223"/>
  <c r="T83" i="223" s="1"/>
  <c r="W83" i="223" s="1"/>
  <c r="S81" i="223"/>
  <c r="T81" i="223" s="1"/>
  <c r="W81" i="223" s="1"/>
  <c r="S79" i="223"/>
  <c r="T79" i="223" s="1"/>
  <c r="W79" i="223" s="1"/>
  <c r="S77" i="223"/>
  <c r="T77" i="223" s="1"/>
  <c r="W77" i="223" s="1"/>
  <c r="S75" i="223"/>
  <c r="T75" i="223" s="1"/>
  <c r="W75" i="223" s="1"/>
  <c r="S73" i="223"/>
  <c r="T73" i="223" s="1"/>
  <c r="W73" i="223" s="1"/>
  <c r="S71" i="223"/>
  <c r="T71" i="223" s="1"/>
  <c r="W71" i="223" s="1"/>
  <c r="S69" i="223"/>
  <c r="T69" i="223" s="1"/>
  <c r="W69" i="223" s="1"/>
  <c r="S67" i="223"/>
  <c r="T67" i="223" s="1"/>
  <c r="W67" i="223" s="1"/>
  <c r="S65" i="223"/>
  <c r="T65" i="223" s="1"/>
  <c r="W65" i="223" s="1"/>
  <c r="S63" i="223"/>
  <c r="T63" i="223" s="1"/>
  <c r="W63" i="223" s="1"/>
  <c r="S61" i="223"/>
  <c r="T61" i="223" s="1"/>
  <c r="W61" i="223" s="1"/>
  <c r="S40" i="223"/>
  <c r="T40" i="223" s="1"/>
  <c r="W40" i="223" s="1"/>
  <c r="S36" i="223"/>
  <c r="T36" i="223" s="1"/>
  <c r="W36" i="223" s="1"/>
  <c r="S34" i="223"/>
  <c r="T34" i="223" s="1"/>
  <c r="W34" i="223" s="1"/>
  <c r="S32" i="223"/>
  <c r="T32" i="223" s="1"/>
  <c r="W32" i="223" s="1"/>
  <c r="S30" i="223"/>
  <c r="T30" i="223" s="1"/>
  <c r="W30" i="223" s="1"/>
  <c r="S28" i="223"/>
  <c r="T28" i="223" s="1"/>
  <c r="W28" i="223" s="1"/>
  <c r="S26" i="223"/>
  <c r="T26" i="223" s="1"/>
  <c r="W26" i="223" s="1"/>
  <c r="S24" i="223"/>
  <c r="T24" i="223" s="1"/>
  <c r="W24" i="223" s="1"/>
  <c r="S22" i="223"/>
  <c r="T22" i="223" s="1"/>
  <c r="W22" i="223" s="1"/>
  <c r="S20" i="223"/>
  <c r="T20" i="223" s="1"/>
  <c r="W20" i="223" s="1"/>
  <c r="S18" i="223"/>
  <c r="T18" i="223" s="1"/>
  <c r="W18" i="223" s="1"/>
  <c r="S16" i="223"/>
  <c r="T16" i="223" s="1"/>
  <c r="W16" i="223" s="1"/>
  <c r="S14" i="223"/>
  <c r="T14" i="223" s="1"/>
  <c r="W14" i="223" s="1"/>
  <c r="S12" i="223"/>
  <c r="T12" i="223" s="1"/>
  <c r="W12" i="223" s="1"/>
  <c r="S10" i="223"/>
  <c r="T10" i="223" s="1"/>
  <c r="W10" i="223" s="1"/>
  <c r="S8" i="223"/>
  <c r="T8" i="223" s="1"/>
  <c r="W8" i="223" s="1"/>
  <c r="S6" i="223"/>
  <c r="T6" i="223" s="1"/>
  <c r="W6" i="223" s="1"/>
  <c r="S93" i="223"/>
  <c r="T93" i="223" s="1"/>
  <c r="W93" i="223" s="1"/>
  <c r="S89" i="223"/>
  <c r="T89" i="223" s="1"/>
  <c r="W89" i="223" s="1"/>
  <c r="S94" i="223"/>
  <c r="T94" i="223" s="1"/>
  <c r="W94" i="223" s="1"/>
  <c r="S92" i="223"/>
  <c r="T92" i="223" s="1"/>
  <c r="W92" i="223" s="1"/>
  <c r="S90" i="223"/>
  <c r="T90" i="223" s="1"/>
  <c r="W90" i="223" s="1"/>
  <c r="S88" i="223"/>
  <c r="T88" i="223" s="1"/>
  <c r="W88" i="223" s="1"/>
  <c r="S86" i="223"/>
  <c r="T86" i="223" s="1"/>
  <c r="W86" i="223" s="1"/>
  <c r="S84" i="223"/>
  <c r="T84" i="223" s="1"/>
  <c r="W84" i="223" s="1"/>
  <c r="S82" i="223"/>
  <c r="T82" i="223" s="1"/>
  <c r="W82" i="223" s="1"/>
  <c r="S80" i="223"/>
  <c r="T80" i="223" s="1"/>
  <c r="W80" i="223" s="1"/>
  <c r="S78" i="223"/>
  <c r="T78" i="223" s="1"/>
  <c r="W78" i="223" s="1"/>
  <c r="S76" i="223"/>
  <c r="T76" i="223" s="1"/>
  <c r="W76" i="223" s="1"/>
  <c r="S74" i="223"/>
  <c r="T74" i="223" s="1"/>
  <c r="W74" i="223" s="1"/>
  <c r="S72" i="223"/>
  <c r="T72" i="223" s="1"/>
  <c r="W72" i="223" s="1"/>
  <c r="S70" i="223"/>
  <c r="T70" i="223" s="1"/>
  <c r="W70" i="223" s="1"/>
  <c r="S68" i="223"/>
  <c r="T68" i="223" s="1"/>
  <c r="W68" i="223" s="1"/>
  <c r="S66" i="223"/>
  <c r="T66" i="223" s="1"/>
  <c r="W66" i="223" s="1"/>
  <c r="S64" i="223"/>
  <c r="T64" i="223" s="1"/>
  <c r="W64" i="223" s="1"/>
  <c r="S62" i="223"/>
  <c r="T62" i="223" s="1"/>
  <c r="W62" i="223" s="1"/>
  <c r="S60" i="223"/>
  <c r="T60" i="223" s="1"/>
  <c r="W60" i="223" s="1"/>
  <c r="S37" i="223"/>
  <c r="T37" i="223" s="1"/>
  <c r="W37" i="223" s="1"/>
  <c r="S35" i="223"/>
  <c r="T35" i="223" s="1"/>
  <c r="W35" i="223" s="1"/>
  <c r="S33" i="223"/>
  <c r="T33" i="223" s="1"/>
  <c r="W33" i="223" s="1"/>
  <c r="S31" i="223"/>
  <c r="T31" i="223" s="1"/>
  <c r="W31" i="223" s="1"/>
  <c r="S29" i="223"/>
  <c r="T29" i="223" s="1"/>
  <c r="W29" i="223" s="1"/>
  <c r="S27" i="223"/>
  <c r="T27" i="223" s="1"/>
  <c r="W27" i="223" s="1"/>
  <c r="S25" i="223"/>
  <c r="T25" i="223" s="1"/>
  <c r="W25" i="223" s="1"/>
  <c r="S23" i="223"/>
  <c r="T23" i="223" s="1"/>
  <c r="W23" i="223" s="1"/>
  <c r="S21" i="223"/>
  <c r="T21" i="223" s="1"/>
  <c r="W21" i="223" s="1"/>
  <c r="S19" i="223"/>
  <c r="T19" i="223" s="1"/>
  <c r="W19" i="223" s="1"/>
  <c r="S17" i="223"/>
  <c r="T17" i="223" s="1"/>
  <c r="W17" i="223" s="1"/>
  <c r="S15" i="223"/>
  <c r="T15" i="223" s="1"/>
  <c r="W15" i="223" s="1"/>
  <c r="S13" i="223"/>
  <c r="T13" i="223" s="1"/>
  <c r="W13" i="223" s="1"/>
  <c r="S11" i="223"/>
  <c r="T11" i="223" s="1"/>
  <c r="W11" i="223" s="1"/>
  <c r="S9" i="223"/>
  <c r="T9" i="223" s="1"/>
  <c r="W9" i="223" s="1"/>
  <c r="S7" i="223"/>
  <c r="T7" i="223" s="1"/>
  <c r="W7" i="223" s="1"/>
  <c r="S5" i="223"/>
  <c r="T5" i="223" s="1"/>
  <c r="W5" i="223" s="1"/>
</calcChain>
</file>

<file path=xl/sharedStrings.xml><?xml version="1.0" encoding="utf-8"?>
<sst xmlns="http://schemas.openxmlformats.org/spreadsheetml/2006/main" count="627" uniqueCount="221">
  <si>
    <t>행정</t>
    <phoneticPr fontId="2" type="noConversion"/>
  </si>
  <si>
    <t>기타</t>
    <phoneticPr fontId="2" type="noConversion"/>
  </si>
  <si>
    <t>일련
번호</t>
    <phoneticPr fontId="2" type="noConversion"/>
  </si>
  <si>
    <t>소재지</t>
    <phoneticPr fontId="2" type="noConversion"/>
  </si>
  <si>
    <t>지번</t>
    <phoneticPr fontId="2" type="noConversion"/>
  </si>
  <si>
    <t>지목</t>
    <phoneticPr fontId="2" type="noConversion"/>
  </si>
  <si>
    <t>용도
지역</t>
    <phoneticPr fontId="2" type="noConversion"/>
  </si>
  <si>
    <t>비교표준지</t>
    <phoneticPr fontId="2" type="noConversion"/>
  </si>
  <si>
    <t>시점
수정</t>
    <phoneticPr fontId="2" type="noConversion"/>
  </si>
  <si>
    <t>지역     요인</t>
    <phoneticPr fontId="2" type="noConversion"/>
  </si>
  <si>
    <t>누계치</t>
    <phoneticPr fontId="2" type="noConversion"/>
  </si>
  <si>
    <t>기타
요인</t>
    <phoneticPr fontId="2" type="noConversion"/>
  </si>
  <si>
    <t>기호</t>
    <phoneticPr fontId="2" type="noConversion"/>
  </si>
  <si>
    <t>단가</t>
    <phoneticPr fontId="2" type="noConversion"/>
  </si>
  <si>
    <t>&lt;토지가격 산출내역&gt;</t>
    <phoneticPr fontId="2" type="noConversion"/>
  </si>
  <si>
    <t>비고</t>
    <phoneticPr fontId="2" type="noConversion"/>
  </si>
  <si>
    <t>산정단가
(원/㎡)</t>
    <phoneticPr fontId="2" type="noConversion"/>
  </si>
  <si>
    <t>적용단가
(원/㎡)</t>
    <phoneticPr fontId="2" type="noConversion"/>
  </si>
  <si>
    <t>개별요인</t>
    <phoneticPr fontId="2" type="noConversion"/>
  </si>
  <si>
    <t>획지</t>
    <phoneticPr fontId="2" type="noConversion"/>
  </si>
  <si>
    <t>개별
요인</t>
    <phoneticPr fontId="2" type="noConversion"/>
  </si>
  <si>
    <t>면적</t>
    <phoneticPr fontId="2" type="noConversion"/>
  </si>
  <si>
    <t>접근
(가로)</t>
    <phoneticPr fontId="2" type="noConversion"/>
  </si>
  <si>
    <t>자연
(환경)</t>
    <phoneticPr fontId="2" type="noConversion"/>
  </si>
  <si>
    <t>357-4</t>
    <phoneticPr fontId="2" type="noConversion"/>
  </si>
  <si>
    <t>358-2</t>
    <phoneticPr fontId="2" type="noConversion"/>
  </si>
  <si>
    <t>358-5</t>
    <phoneticPr fontId="2" type="noConversion"/>
  </si>
  <si>
    <t>359-5</t>
    <phoneticPr fontId="2" type="noConversion"/>
  </si>
  <si>
    <t>361-5</t>
    <phoneticPr fontId="2" type="noConversion"/>
  </si>
  <si>
    <t>369-2</t>
    <phoneticPr fontId="2" type="noConversion"/>
  </si>
  <si>
    <t>370-2</t>
    <phoneticPr fontId="2" type="noConversion"/>
  </si>
  <si>
    <t>371-2</t>
    <phoneticPr fontId="2" type="noConversion"/>
  </si>
  <si>
    <t>377-10</t>
    <phoneticPr fontId="2" type="noConversion"/>
  </si>
  <si>
    <t>377-11</t>
    <phoneticPr fontId="2" type="noConversion"/>
  </si>
  <si>
    <t>377-12</t>
    <phoneticPr fontId="2" type="noConversion"/>
  </si>
  <si>
    <t>378-21</t>
    <phoneticPr fontId="2" type="noConversion"/>
  </si>
  <si>
    <t>379-12</t>
    <phoneticPr fontId="2" type="noConversion"/>
  </si>
  <si>
    <t>380-11</t>
    <phoneticPr fontId="2" type="noConversion"/>
  </si>
  <si>
    <t>12-13</t>
    <phoneticPr fontId="2" type="noConversion"/>
  </si>
  <si>
    <t>12-14</t>
    <phoneticPr fontId="2" type="noConversion"/>
  </si>
  <si>
    <t>12-15</t>
    <phoneticPr fontId="2" type="noConversion"/>
  </si>
  <si>
    <t>14-15</t>
    <phoneticPr fontId="2" type="noConversion"/>
  </si>
  <si>
    <t>14-16</t>
    <phoneticPr fontId="2" type="noConversion"/>
  </si>
  <si>
    <t>15-10</t>
    <phoneticPr fontId="2" type="noConversion"/>
  </si>
  <si>
    <t>15-11</t>
    <phoneticPr fontId="2" type="noConversion"/>
  </si>
  <si>
    <t>15-12</t>
    <phoneticPr fontId="2" type="noConversion"/>
  </si>
  <si>
    <t>17-6</t>
    <phoneticPr fontId="2" type="noConversion"/>
  </si>
  <si>
    <t>대</t>
    <phoneticPr fontId="2" type="noConversion"/>
  </si>
  <si>
    <t>도로</t>
    <phoneticPr fontId="2" type="noConversion"/>
  </si>
  <si>
    <t>전</t>
    <phoneticPr fontId="2" type="noConversion"/>
  </si>
  <si>
    <t>답</t>
    <phoneticPr fontId="2" type="noConversion"/>
  </si>
  <si>
    <t>잡종지</t>
    <phoneticPr fontId="2" type="noConversion"/>
  </si>
  <si>
    <t>봉동읍
용암리</t>
    <phoneticPr fontId="2" type="noConversion"/>
  </si>
  <si>
    <t>봉동읍
구미리</t>
    <phoneticPr fontId="2" type="noConversion"/>
  </si>
  <si>
    <t>17-7</t>
    <phoneticPr fontId="2" type="noConversion"/>
  </si>
  <si>
    <t>18-5</t>
    <phoneticPr fontId="2" type="noConversion"/>
  </si>
  <si>
    <t>18-6</t>
    <phoneticPr fontId="2" type="noConversion"/>
  </si>
  <si>
    <t>18-7</t>
    <phoneticPr fontId="2" type="noConversion"/>
  </si>
  <si>
    <t>18-8</t>
    <phoneticPr fontId="2" type="noConversion"/>
  </si>
  <si>
    <t>124-15</t>
    <phoneticPr fontId="2" type="noConversion"/>
  </si>
  <si>
    <t>131-4</t>
    <phoneticPr fontId="2" type="noConversion"/>
  </si>
  <si>
    <t>131-6</t>
    <phoneticPr fontId="2" type="noConversion"/>
  </si>
  <si>
    <t>138-3</t>
    <phoneticPr fontId="2" type="noConversion"/>
  </si>
  <si>
    <t>138-6</t>
    <phoneticPr fontId="2" type="noConversion"/>
  </si>
  <si>
    <t>138-8</t>
    <phoneticPr fontId="2" type="noConversion"/>
  </si>
  <si>
    <t>188-3</t>
    <phoneticPr fontId="2" type="noConversion"/>
  </si>
  <si>
    <t>200-4</t>
    <phoneticPr fontId="2" type="noConversion"/>
  </si>
  <si>
    <t>201-8</t>
    <phoneticPr fontId="2" type="noConversion"/>
  </si>
  <si>
    <t>216-1</t>
    <phoneticPr fontId="2" type="noConversion"/>
  </si>
  <si>
    <t>216-7</t>
    <phoneticPr fontId="2" type="noConversion"/>
  </si>
  <si>
    <t>221-8</t>
    <phoneticPr fontId="2" type="noConversion"/>
  </si>
  <si>
    <t>221-9</t>
    <phoneticPr fontId="2" type="noConversion"/>
  </si>
  <si>
    <t>221-10</t>
    <phoneticPr fontId="2" type="noConversion"/>
  </si>
  <si>
    <t>221-11</t>
    <phoneticPr fontId="2" type="noConversion"/>
  </si>
  <si>
    <t>221-12</t>
    <phoneticPr fontId="2" type="noConversion"/>
  </si>
  <si>
    <t>221-6</t>
    <phoneticPr fontId="2" type="noConversion"/>
  </si>
  <si>
    <t>422-13</t>
    <phoneticPr fontId="2" type="noConversion"/>
  </si>
  <si>
    <t>423-3</t>
    <phoneticPr fontId="2" type="noConversion"/>
  </si>
  <si>
    <t>423-4</t>
    <phoneticPr fontId="2" type="noConversion"/>
  </si>
  <si>
    <t>1046-21</t>
    <phoneticPr fontId="2" type="noConversion"/>
  </si>
  <si>
    <t>1046-22</t>
    <phoneticPr fontId="2" type="noConversion"/>
  </si>
  <si>
    <t>405-6</t>
    <phoneticPr fontId="2" type="noConversion"/>
  </si>
  <si>
    <t>406-3</t>
    <phoneticPr fontId="2" type="noConversion"/>
  </si>
  <si>
    <t>1409-16</t>
    <phoneticPr fontId="2" type="noConversion"/>
  </si>
  <si>
    <t>1409-17</t>
    <phoneticPr fontId="2" type="noConversion"/>
  </si>
  <si>
    <t>1410-9</t>
    <phoneticPr fontId="2" type="noConversion"/>
  </si>
  <si>
    <t>봉동읍
성덕리</t>
    <phoneticPr fontId="2" type="noConversion"/>
  </si>
  <si>
    <t>1187-16</t>
    <phoneticPr fontId="2" type="noConversion"/>
  </si>
  <si>
    <t>1187-17</t>
    <phoneticPr fontId="2" type="noConversion"/>
  </si>
  <si>
    <t>1187-18</t>
    <phoneticPr fontId="2" type="noConversion"/>
  </si>
  <si>
    <t>1187-19</t>
    <phoneticPr fontId="2" type="noConversion"/>
  </si>
  <si>
    <t>1187-20</t>
    <phoneticPr fontId="2" type="noConversion"/>
  </si>
  <si>
    <t>봉동읍
장기리</t>
    <phoneticPr fontId="2" type="noConversion"/>
  </si>
  <si>
    <t>1187-21</t>
    <phoneticPr fontId="2" type="noConversion"/>
  </si>
  <si>
    <t>1187-22</t>
    <phoneticPr fontId="2" type="noConversion"/>
  </si>
  <si>
    <t>1187-23</t>
    <phoneticPr fontId="2" type="noConversion"/>
  </si>
  <si>
    <t>1187-24</t>
    <phoneticPr fontId="2" type="noConversion"/>
  </si>
  <si>
    <t>1187-25</t>
    <phoneticPr fontId="2" type="noConversion"/>
  </si>
  <si>
    <t>답</t>
    <phoneticPr fontId="2" type="noConversion"/>
  </si>
  <si>
    <t>대</t>
    <phoneticPr fontId="2" type="noConversion"/>
  </si>
  <si>
    <t>전</t>
    <phoneticPr fontId="2" type="noConversion"/>
  </si>
  <si>
    <t>1187-15</t>
    <phoneticPr fontId="2" type="noConversion"/>
  </si>
  <si>
    <t>377-6</t>
    <phoneticPr fontId="2" type="noConversion"/>
  </si>
  <si>
    <t>378-9</t>
    <phoneticPr fontId="2" type="noConversion"/>
  </si>
  <si>
    <t>377-7</t>
  </si>
  <si>
    <t>구거</t>
    <phoneticPr fontId="2" type="noConversion"/>
  </si>
  <si>
    <t>750</t>
    <phoneticPr fontId="2" type="noConversion"/>
  </si>
  <si>
    <t>750-1</t>
    <phoneticPr fontId="2" type="noConversion"/>
  </si>
  <si>
    <t>422-9</t>
    <phoneticPr fontId="2" type="noConversion"/>
  </si>
  <si>
    <t>422-10</t>
  </si>
  <si>
    <t>422-11</t>
  </si>
  <si>
    <t>423-2</t>
    <phoneticPr fontId="2" type="noConversion"/>
  </si>
  <si>
    <t>1008</t>
    <phoneticPr fontId="2" type="noConversion"/>
  </si>
  <si>
    <t>1043-3</t>
    <phoneticPr fontId="2" type="noConversion"/>
  </si>
  <si>
    <t>1043-7</t>
    <phoneticPr fontId="2" type="noConversion"/>
  </si>
  <si>
    <t>1044-3</t>
    <phoneticPr fontId="2" type="noConversion"/>
  </si>
  <si>
    <t>1044-7</t>
    <phoneticPr fontId="2" type="noConversion"/>
  </si>
  <si>
    <t>1044-13</t>
    <phoneticPr fontId="2" type="noConversion"/>
  </si>
  <si>
    <t>1059-4</t>
    <phoneticPr fontId="2" type="noConversion"/>
  </si>
  <si>
    <t>1416-1</t>
    <phoneticPr fontId="2" type="noConversion"/>
  </si>
  <si>
    <t>1416-2</t>
    <phoneticPr fontId="2" type="noConversion"/>
  </si>
  <si>
    <t>1416-8</t>
    <phoneticPr fontId="2" type="noConversion"/>
  </si>
  <si>
    <t>1417-1</t>
    <phoneticPr fontId="2" type="noConversion"/>
  </si>
  <si>
    <t>1417-2</t>
  </si>
  <si>
    <t>1417-3</t>
  </si>
  <si>
    <t>1417-15</t>
    <phoneticPr fontId="2" type="noConversion"/>
  </si>
  <si>
    <t>도로</t>
    <phoneticPr fontId="2" type="noConversion"/>
  </si>
  <si>
    <t>1188-33</t>
    <phoneticPr fontId="2" type="noConversion"/>
  </si>
  <si>
    <t>1189-37</t>
    <phoneticPr fontId="2" type="noConversion"/>
  </si>
  <si>
    <t>B</t>
    <phoneticPr fontId="2" type="noConversion"/>
  </si>
  <si>
    <t>A</t>
    <phoneticPr fontId="2" type="noConversion"/>
  </si>
  <si>
    <t>C</t>
    <phoneticPr fontId="2" type="noConversion"/>
  </si>
  <si>
    <t>D</t>
    <phoneticPr fontId="2" type="noConversion"/>
  </si>
  <si>
    <t>E</t>
    <phoneticPr fontId="2" type="noConversion"/>
  </si>
  <si>
    <t>F</t>
    <phoneticPr fontId="2" type="noConversion"/>
  </si>
  <si>
    <t>자연녹지,
자연취락</t>
    <phoneticPr fontId="2" type="noConversion"/>
  </si>
  <si>
    <t>자연녹지</t>
    <phoneticPr fontId="2" type="noConversion"/>
  </si>
  <si>
    <t>자연녹지,
농업진흥</t>
    <phoneticPr fontId="2" type="noConversion"/>
  </si>
  <si>
    <t>생산녹지,
농업진흥</t>
    <phoneticPr fontId="2" type="noConversion"/>
  </si>
  <si>
    <t>생산녹지,
자연취락</t>
    <phoneticPr fontId="2" type="noConversion"/>
  </si>
  <si>
    <t>1종일주</t>
    <phoneticPr fontId="2" type="noConversion"/>
  </si>
  <si>
    <t>1종일주,
생산녹지</t>
    <phoneticPr fontId="2" type="noConversion"/>
  </si>
  <si>
    <t>생산녹지,
1종일주</t>
    <phoneticPr fontId="2" type="noConversion"/>
  </si>
  <si>
    <t>국</t>
    <phoneticPr fontId="2" type="noConversion"/>
  </si>
  <si>
    <t>현황'도로'</t>
    <phoneticPr fontId="2" type="noConversion"/>
  </si>
  <si>
    <t>나라</t>
    <phoneticPr fontId="2" type="noConversion"/>
  </si>
  <si>
    <t>나라/중앙</t>
    <phoneticPr fontId="2" type="noConversion"/>
  </si>
  <si>
    <t>번호</t>
    <phoneticPr fontId="2" type="noConversion"/>
  </si>
  <si>
    <t>읍면</t>
    <phoneticPr fontId="2" type="noConversion"/>
  </si>
  <si>
    <t>리</t>
    <phoneticPr fontId="2" type="noConversion"/>
  </si>
  <si>
    <t>면적(㎡)</t>
    <phoneticPr fontId="13" type="noConversion"/>
  </si>
  <si>
    <t>주    소</t>
    <phoneticPr fontId="2" type="noConversion"/>
  </si>
  <si>
    <t>성명</t>
    <phoneticPr fontId="2" type="noConversion"/>
  </si>
  <si>
    <t>소   유   자</t>
    <phoneticPr fontId="2" type="noConversion"/>
  </si>
  <si>
    <t>삼례</t>
    <phoneticPr fontId="2" type="noConversion"/>
  </si>
  <si>
    <t>신금</t>
    <phoneticPr fontId="2" type="noConversion"/>
  </si>
  <si>
    <t xml:space="preserve">삼례 </t>
    <phoneticPr fontId="2" type="noConversion"/>
  </si>
  <si>
    <t>80-2</t>
    <phoneticPr fontId="2" type="noConversion"/>
  </si>
  <si>
    <t>80-6</t>
    <phoneticPr fontId="2" type="noConversion"/>
  </si>
  <si>
    <t>80-4</t>
    <phoneticPr fontId="2" type="noConversion"/>
  </si>
  <si>
    <t>80-7</t>
    <phoneticPr fontId="2" type="noConversion"/>
  </si>
  <si>
    <t>940-6</t>
    <phoneticPr fontId="2" type="noConversion"/>
  </si>
  <si>
    <t>940-24</t>
    <phoneticPr fontId="2" type="noConversion"/>
  </si>
  <si>
    <t>구와</t>
    <phoneticPr fontId="2" type="noConversion"/>
  </si>
  <si>
    <t>842-3</t>
    <phoneticPr fontId="2" type="noConversion"/>
  </si>
  <si>
    <t>842-6</t>
    <phoneticPr fontId="2" type="noConversion"/>
  </si>
  <si>
    <t>하리</t>
    <phoneticPr fontId="2" type="noConversion"/>
  </si>
  <si>
    <t>351-2</t>
    <phoneticPr fontId="2" type="noConversion"/>
  </si>
  <si>
    <t>351-8</t>
    <phoneticPr fontId="2" type="noConversion"/>
  </si>
  <si>
    <t>356-1</t>
    <phoneticPr fontId="2" type="noConversion"/>
  </si>
  <si>
    <t>356-4</t>
    <phoneticPr fontId="2" type="noConversion"/>
  </si>
  <si>
    <t>삼례</t>
    <phoneticPr fontId="2" type="noConversion"/>
  </si>
  <si>
    <t>1300-9</t>
    <phoneticPr fontId="2" type="noConversion"/>
  </si>
  <si>
    <t>1300-20</t>
    <phoneticPr fontId="2" type="noConversion"/>
  </si>
  <si>
    <t>315-3</t>
    <phoneticPr fontId="2" type="noConversion"/>
  </si>
  <si>
    <t>343-11</t>
    <phoneticPr fontId="2" type="noConversion"/>
  </si>
  <si>
    <t>351-7</t>
  </si>
  <si>
    <t>351-7</t>
    <phoneticPr fontId="2" type="noConversion"/>
  </si>
  <si>
    <t>사업명 : 삼례 하리~신금 도로확포장공사</t>
    <phoneticPr fontId="2" type="noConversion"/>
  </si>
  <si>
    <t>이해관계인</t>
    <phoneticPr fontId="27" type="noConversion"/>
  </si>
  <si>
    <t>주소</t>
    <phoneticPr fontId="27" type="noConversion"/>
  </si>
  <si>
    <t>성명</t>
    <phoneticPr fontId="27" type="noConversion"/>
  </si>
  <si>
    <t>명의신탁해지로 인한 소유권이전등기청구권</t>
    <phoneticPr fontId="27" type="noConversion"/>
  </si>
  <si>
    <t>수용 또는 사용할 토지</t>
    <phoneticPr fontId="2" type="noConversion"/>
  </si>
  <si>
    <t>당초지번</t>
    <phoneticPr fontId="2" type="noConversion"/>
  </si>
  <si>
    <t>편입지번</t>
    <phoneticPr fontId="2" type="noConversion"/>
  </si>
  <si>
    <t>지목</t>
    <phoneticPr fontId="27" type="noConversion"/>
  </si>
  <si>
    <t>실제</t>
    <phoneticPr fontId="27" type="noConversion"/>
  </si>
  <si>
    <t>편입</t>
    <phoneticPr fontId="13" type="noConversion"/>
  </si>
  <si>
    <t>공부</t>
    <phoneticPr fontId="2" type="noConversion"/>
  </si>
  <si>
    <t>공부</t>
    <phoneticPr fontId="13" type="noConversion"/>
  </si>
  <si>
    <t>도</t>
    <phoneticPr fontId="27" type="noConversion"/>
  </si>
  <si>
    <t>답</t>
    <phoneticPr fontId="27" type="noConversion"/>
  </si>
  <si>
    <t>소재지</t>
    <phoneticPr fontId="27" type="noConversion"/>
  </si>
  <si>
    <t>도로</t>
    <phoneticPr fontId="27" type="noConversion"/>
  </si>
  <si>
    <t>구거</t>
    <phoneticPr fontId="27" type="noConversion"/>
  </si>
  <si>
    <t>184*1/4</t>
    <phoneticPr fontId="27" type="noConversion"/>
  </si>
  <si>
    <t>581*1/5</t>
    <phoneticPr fontId="27" type="noConversion"/>
  </si>
  <si>
    <t>146*1/5</t>
    <phoneticPr fontId="27" type="noConversion"/>
  </si>
  <si>
    <t>1*1/5</t>
    <phoneticPr fontId="27" type="noConversion"/>
  </si>
  <si>
    <t>미등기</t>
    <phoneticPr fontId="2" type="noConversion"/>
  </si>
  <si>
    <t>이*녀</t>
    <phoneticPr fontId="2" type="noConversion"/>
  </si>
  <si>
    <t>완주군 삼례읍 신금리 3*</t>
    <phoneticPr fontId="2" type="noConversion"/>
  </si>
  <si>
    <t>완주군 삼례읍 원신금2길 2*-1*</t>
    <phoneticPr fontId="2" type="noConversion"/>
  </si>
  <si>
    <t>완주군 삼례읍 삼봉로 77, 5**호
(장산맨션)</t>
    <phoneticPr fontId="2" type="noConversion"/>
  </si>
  <si>
    <t>완주군 삼례읍 원신금1길 1*-1*</t>
    <phoneticPr fontId="2" type="noConversion"/>
  </si>
  <si>
    <t>완주군 삼례읍 원신금1길 2*</t>
    <phoneticPr fontId="2" type="noConversion"/>
  </si>
  <si>
    <t>토지대장상 소유자 임*재</t>
    <phoneticPr fontId="27" type="noConversion"/>
  </si>
  <si>
    <t>전주이씨**공파이판공10대손
**공금산종중 대표:이*만</t>
    <phoneticPr fontId="27" type="noConversion"/>
  </si>
  <si>
    <t>전주시 완산구 효자동1가 6**-1 광진진주아파트 3-1**</t>
    <phoneticPr fontId="27" type="noConversion"/>
  </si>
  <si>
    <t>이*천(1/4)</t>
    <phoneticPr fontId="2" type="noConversion"/>
  </si>
  <si>
    <t>이*우(1/4)</t>
    <phoneticPr fontId="2" type="noConversion"/>
  </si>
  <si>
    <t>이*영(1/4)</t>
    <phoneticPr fontId="2" type="noConversion"/>
  </si>
  <si>
    <t>금촌*랑</t>
    <phoneticPr fontId="2" type="noConversion"/>
  </si>
  <si>
    <t>임*환</t>
    <phoneticPr fontId="2" type="noConversion"/>
  </si>
  <si>
    <t>김*식(1/5)</t>
    <phoneticPr fontId="2" type="noConversion"/>
  </si>
  <si>
    <t>김*수</t>
    <phoneticPr fontId="2" type="noConversion"/>
  </si>
  <si>
    <t>완주군 삼례읍 하리 6**</t>
    <phoneticPr fontId="2" type="noConversion"/>
  </si>
  <si>
    <t>완주군 삼례읍 하리 5**</t>
    <phoneticPr fontId="2" type="noConversion"/>
  </si>
  <si>
    <t>익산군 춘포면 대장촌리 11*</t>
    <phoneticPr fontId="2" type="noConversion"/>
  </si>
  <si>
    <t>전주군 전주읍 대화정 2**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</si>
</sst>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  <numFmt numFmtId="177" formatCode="0.0000"/>
    <numFmt numFmtId="178" formatCode="0.000"/>
    <numFmt numFmtId="179" formatCode="_ * #,##0_ ;_ * \-#,##0_ ;_ * &quot;-&quot;_ ;_ @_ "/>
    <numFmt numFmtId="180" formatCode="#,##0_ "/>
    <numFmt numFmtId="181" formatCode="_-* #,##0.00000_-;\-* #,##0.00000_-;_-* &quot;-&quot;_-;_-@_-"/>
    <numFmt numFmtId="182" formatCode="_-* #,##0.00_-;\-* #,##0.00_-;_-* &quot;-&quot;_-;_-@_-"/>
    <numFmt numFmtId="183" formatCode="_ * #,##0.00_ ;_ * \-#,##0.00_ ;_ * &quot;-&quot;??_ ;_ @_ "/>
    <numFmt numFmtId="184" formatCode="_(&quot;$&quot;* #,##0_);_(&quot;$&quot;* \(#,##0\);_(&quot;$&quot;* &quot;-&quot;_);_(@_)"/>
    <numFmt numFmtId="185" formatCode="_(&quot;$&quot;* #,##0.00_);_(&quot;$&quot;* \(#,##0.00\);_(&quot;$&quot;* &quot;-&quot;??_);_(@_)"/>
    <numFmt numFmtId="186" formatCode="#,##0.00_);[Red]\(#,##0.00\)"/>
  </numFmts>
  <fonts count="2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체"/>
      <family val="3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sz val="10"/>
      <color indexed="8"/>
      <name val="굴림체"/>
      <family val="3"/>
      <charset val="129"/>
    </font>
    <font>
      <sz val="9"/>
      <name val="굴림"/>
      <family val="3"/>
      <charset val="129"/>
    </font>
    <font>
      <sz val="10"/>
      <name val="Arial"/>
      <family val="2"/>
    </font>
    <font>
      <sz val="10"/>
      <name val="Times New Roman"/>
      <family val="1"/>
    </font>
    <font>
      <sz val="8"/>
      <color indexed="8"/>
      <name val="굴림체"/>
      <family val="3"/>
      <charset val="129"/>
    </font>
    <font>
      <b/>
      <u/>
      <sz val="22"/>
      <name val="굴림체"/>
      <family val="3"/>
      <charset val="129"/>
    </font>
    <font>
      <sz val="9"/>
      <color indexed="8"/>
      <name val="굴림체"/>
      <family val="3"/>
      <charset val="129"/>
    </font>
    <font>
      <sz val="24"/>
      <color indexed="8"/>
      <name val="굴림체"/>
      <family val="3"/>
      <charset val="129"/>
    </font>
    <font>
      <sz val="11"/>
      <name val="돋움"/>
      <family val="3"/>
      <charset val="129"/>
    </font>
    <font>
      <sz val="10.5"/>
      <name val="굴림체"/>
      <family val="3"/>
      <charset val="129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12"/>
      <name val="굴림체"/>
      <family val="3"/>
      <charset val="129"/>
    </font>
    <font>
      <b/>
      <sz val="16"/>
      <color indexed="8"/>
      <name val="굴림체"/>
      <family val="3"/>
      <charset val="129"/>
    </font>
    <font>
      <sz val="9"/>
      <name val="돋움"/>
      <family val="3"/>
      <charset val="129"/>
    </font>
    <font>
      <b/>
      <sz val="9"/>
      <name val="돋움"/>
      <family val="3"/>
      <charset val="129"/>
    </font>
    <font>
      <sz val="10"/>
      <name val="굴림"/>
      <family val="3"/>
      <charset val="129"/>
    </font>
    <font>
      <b/>
      <sz val="24"/>
      <name val="굴림체"/>
      <family val="3"/>
      <charset val="129"/>
    </font>
    <font>
      <sz val="12"/>
      <color indexed="24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7">
    <xf numFmtId="0" fontId="0" fillId="0" borderId="0">
      <alignment vertical="center"/>
    </xf>
    <xf numFmtId="41" fontId="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83" fontId="4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28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4" fillId="0" borderId="0"/>
    <xf numFmtId="0" fontId="1" fillId="0" borderId="0"/>
    <xf numFmtId="0" fontId="1" fillId="0" borderId="0"/>
    <xf numFmtId="0" fontId="6" fillId="0" borderId="0"/>
    <xf numFmtId="0" fontId="10" fillId="0" borderId="0"/>
    <xf numFmtId="0" fontId="6" fillId="0" borderId="0"/>
    <xf numFmtId="179" fontId="10" fillId="0" borderId="0" applyFont="0" applyFill="0" applyBorder="0" applyAlignment="0" applyProtection="0"/>
    <xf numFmtId="183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1" fillId="0" borderId="0"/>
  </cellStyleXfs>
  <cellXfs count="113">
    <xf numFmtId="0" fontId="0" fillId="0" borderId="0" xfId="0">
      <alignment vertical="center"/>
    </xf>
    <xf numFmtId="41" fontId="3" fillId="0" borderId="1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182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5" fillId="0" borderId="1" xfId="27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49" fontId="5" fillId="0" borderId="1" xfId="27" applyNumberFormat="1" applyFont="1" applyFill="1" applyBorder="1" applyAlignment="1">
      <alignment horizontal="center" vertical="center"/>
    </xf>
    <xf numFmtId="180" fontId="14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41" fontId="8" fillId="0" borderId="0" xfId="0" applyNumberFormat="1" applyFont="1" applyFill="1" applyAlignment="1">
      <alignment horizontal="center" vertical="center"/>
    </xf>
    <xf numFmtId="41" fontId="8" fillId="0" borderId="0" xfId="0" applyNumberFormat="1" applyFont="1" applyFill="1" applyBorder="1" applyAlignment="1">
      <alignment horizontal="center" vertical="center"/>
    </xf>
    <xf numFmtId="176" fontId="9" fillId="0" borderId="0" xfId="31" applyNumberFormat="1" applyFont="1" applyFill="1" applyBorder="1" applyAlignment="1" applyProtection="1">
      <alignment horizontal="center" vertical="center" wrapText="1"/>
      <protection locked="0"/>
    </xf>
    <xf numFmtId="186" fontId="9" fillId="0" borderId="0" xfId="31" applyNumberFormat="1" applyFont="1" applyFill="1" applyBorder="1" applyAlignment="1" applyProtection="1">
      <alignment horizontal="center" vertical="center" wrapText="1"/>
      <protection locked="0"/>
    </xf>
    <xf numFmtId="182" fontId="14" fillId="0" borderId="0" xfId="1" applyNumberFormat="1" applyFont="1" applyFill="1" applyAlignment="1">
      <alignment horizontal="center" vertical="center"/>
    </xf>
    <xf numFmtId="178" fontId="8" fillId="2" borderId="1" xfId="0" applyNumberFormat="1" applyFont="1" applyFill="1" applyBorder="1" applyAlignment="1">
      <alignment horizontal="center" vertical="center" wrapText="1"/>
    </xf>
    <xf numFmtId="0" fontId="5" fillId="0" borderId="2" xfId="28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0" xfId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3" fontId="23" fillId="3" borderId="3" xfId="0" applyNumberFormat="1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 wrapText="1"/>
    </xf>
    <xf numFmtId="41" fontId="3" fillId="0" borderId="5" xfId="1" applyFont="1" applyFill="1" applyBorder="1" applyAlignment="1">
      <alignment horizontal="center" vertical="center" wrapText="1"/>
    </xf>
    <xf numFmtId="180" fontId="24" fillId="3" borderId="4" xfId="0" applyNumberFormat="1" applyFont="1" applyFill="1" applyBorder="1" applyAlignment="1">
      <alignment horizontal="center" vertical="center"/>
    </xf>
    <xf numFmtId="176" fontId="25" fillId="0" borderId="0" xfId="31" applyNumberFormat="1" applyFont="1" applyFill="1" applyBorder="1" applyAlignment="1" applyProtection="1">
      <alignment horizontal="center" vertical="center" wrapText="1"/>
      <protection locked="0"/>
    </xf>
    <xf numFmtId="0" fontId="7" fillId="4" borderId="0" xfId="29" applyFont="1" applyFill="1"/>
    <xf numFmtId="0" fontId="17" fillId="4" borderId="0" xfId="29" applyFont="1" applyFill="1" applyBorder="1" applyAlignment="1">
      <alignment horizontal="left"/>
    </xf>
    <xf numFmtId="0" fontId="17" fillId="4" borderId="0" xfId="29" applyFont="1" applyFill="1"/>
    <xf numFmtId="0" fontId="7" fillId="4" borderId="0" xfId="29" applyFont="1" applyFill="1" applyAlignment="1">
      <alignment horizontal="center"/>
    </xf>
    <xf numFmtId="0" fontId="7" fillId="4" borderId="0" xfId="29" applyFont="1" applyFill="1" applyAlignment="1">
      <alignment horizontal="left"/>
    </xf>
    <xf numFmtId="41" fontId="21" fillId="4" borderId="0" xfId="1" applyFont="1" applyFill="1"/>
    <xf numFmtId="41" fontId="7" fillId="4" borderId="0" xfId="1" applyFont="1" applyFill="1"/>
    <xf numFmtId="0" fontId="17" fillId="0" borderId="0" xfId="26" applyFont="1" applyFill="1"/>
    <xf numFmtId="41" fontId="5" fillId="5" borderId="4" xfId="1" applyFont="1" applyFill="1" applyBorder="1" applyAlignment="1">
      <alignment horizontal="center" vertical="center"/>
    </xf>
    <xf numFmtId="41" fontId="5" fillId="4" borderId="4" xfId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26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0" fontId="5" fillId="5" borderId="4" xfId="29" applyFont="1" applyFill="1" applyBorder="1" applyAlignment="1">
      <alignment horizontal="center" vertical="center"/>
    </xf>
    <xf numFmtId="0" fontId="7" fillId="4" borderId="0" xfId="29" applyFont="1" applyFill="1" applyBorder="1" applyAlignment="1">
      <alignment horizontal="left" vertical="center"/>
    </xf>
    <xf numFmtId="0" fontId="7" fillId="4" borderId="10" xfId="29" applyFont="1" applyFill="1" applyBorder="1" applyAlignment="1">
      <alignment vertical="center"/>
    </xf>
    <xf numFmtId="0" fontId="5" fillId="0" borderId="4" xfId="26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0" fontId="5" fillId="4" borderId="4" xfId="1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77" fontId="8" fillId="2" borderId="6" xfId="0" applyNumberFormat="1" applyFont="1" applyFill="1" applyBorder="1" applyAlignment="1">
      <alignment horizontal="center" vertical="center" wrapText="1"/>
    </xf>
    <xf numFmtId="177" fontId="8" fillId="2" borderId="1" xfId="0" applyNumberFormat="1" applyFont="1" applyFill="1" applyBorder="1" applyAlignment="1">
      <alignment horizontal="center" vertical="center" wrapText="1"/>
    </xf>
    <xf numFmtId="41" fontId="8" fillId="2" borderId="6" xfId="1" applyFont="1" applyFill="1" applyBorder="1" applyAlignment="1">
      <alignment horizontal="center" vertical="center"/>
    </xf>
    <xf numFmtId="41" fontId="8" fillId="2" borderId="1" xfId="1" applyFont="1" applyFill="1" applyBorder="1" applyAlignment="1">
      <alignment horizontal="center" vertical="center"/>
    </xf>
    <xf numFmtId="178" fontId="8" fillId="2" borderId="6" xfId="0" applyNumberFormat="1" applyFont="1" applyFill="1" applyBorder="1" applyAlignment="1">
      <alignment horizontal="center" vertical="center" wrapText="1"/>
    </xf>
    <xf numFmtId="178" fontId="8" fillId="2" borderId="1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1" fontId="5" fillId="5" borderId="4" xfId="1" applyFont="1" applyFill="1" applyBorder="1" applyAlignment="1">
      <alignment horizontal="center" vertical="center" wrapText="1"/>
    </xf>
    <xf numFmtId="0" fontId="5" fillId="5" borderId="4" xfId="29" applyFont="1" applyFill="1" applyBorder="1" applyAlignment="1">
      <alignment horizontal="center" vertical="center"/>
    </xf>
    <xf numFmtId="41" fontId="5" fillId="5" borderId="4" xfId="1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/>
    </xf>
    <xf numFmtId="0" fontId="5" fillId="0" borderId="4" xfId="26" applyFont="1" applyFill="1" applyBorder="1" applyAlignment="1">
      <alignment horizontal="center" vertical="center" wrapText="1"/>
    </xf>
    <xf numFmtId="0" fontId="5" fillId="0" borderId="4" xfId="1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26" fillId="4" borderId="0" xfId="30" applyFont="1" applyFill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26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</cellXfs>
  <cellStyles count="37">
    <cellStyle name="Comma [0]_laroux" xfId="32"/>
    <cellStyle name="Comma_laroux" xfId="33"/>
    <cellStyle name="Currency [0]_laroux" xfId="34"/>
    <cellStyle name="Currency_laroux" xfId="35"/>
    <cellStyle name="Normal_Certs Q2" xfId="36"/>
    <cellStyle name="쉼표 [0]" xfId="1" builtinId="6"/>
    <cellStyle name="쉼표 [0] 2" xfId="2"/>
    <cellStyle name="쉼표 [0] 2 2" xfId="3"/>
    <cellStyle name="쉼표 [0] 3" xfId="4"/>
    <cellStyle name="쉼표 [0] 4" xfId="5"/>
    <cellStyle name="쉼표 [0] 5" xfId="6"/>
    <cellStyle name="쉼표 [0] 5 2" xfId="7"/>
    <cellStyle name="콤마 [0]_0032-00(기술신보,기계기구)" xfId="8"/>
    <cellStyle name="콤마_96의견" xfId="9"/>
    <cellStyle name="통화 [0] 2" xfId="10"/>
    <cellStyle name="통화 [0] 2 2" xfId="11"/>
    <cellStyle name="통화 [0] 3" xfId="12"/>
    <cellStyle name="통화 [0] 4" xfId="13"/>
    <cellStyle name="통화 [0] 4 2" xfId="14"/>
    <cellStyle name="표준" xfId="0" builtinId="0"/>
    <cellStyle name="표준 10" xfId="15"/>
    <cellStyle name="표준 10 2" xfId="16"/>
    <cellStyle name="표준 10_봉동 한계~서두 도로확포장공사 보상금 사정조서1111" xfId="17"/>
    <cellStyle name="표준 11" xfId="18"/>
    <cellStyle name="표준 2" xfId="19"/>
    <cellStyle name="표준 3" xfId="20"/>
    <cellStyle name="표준 7" xfId="21"/>
    <cellStyle name="표준 7 2" xfId="22"/>
    <cellStyle name="표준 7_봉동 한계~서두 도로확포장공사 보상금 사정조서1111" xfId="23"/>
    <cellStyle name="표준 8" xfId="24"/>
    <cellStyle name="표준 9" xfId="25"/>
    <cellStyle name="표준_물건조서_1" xfId="26"/>
    <cellStyle name="표준_범창쓰리" xfId="27"/>
    <cellStyle name="표준_삼봉지구토지조서" xfId="28"/>
    <cellStyle name="표준_삼봉지구토지조서 2 2" xfId="29"/>
    <cellStyle name="표준_삼봉지장물 최종" xfId="30"/>
    <cellStyle name="표준_토지조서_산출근거1" xfId="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8260;\data\Temp\A03\LIST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8260;\data\Temp\A03\&#44592;&#44228;7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서울기계장치"/>
      <sheetName val="안산기계장치"/>
      <sheetName val="구축물"/>
      <sheetName val="금액기준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공장"/>
      <sheetName val="도입(본공장)"/>
      <sheetName val="도입(주물공장)"/>
      <sheetName val="환산율기초표"/>
      <sheetName val="수식"/>
      <sheetName val="변수"/>
      <sheetName val="정율"/>
      <sheetName val="외국지수"/>
      <sheetName val="환산율"/>
      <sheetName val="Module1"/>
      <sheetName val="Modul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AC244"/>
  <sheetViews>
    <sheetView view="pageBreakPreview" zoomScaleSheetLayoutView="100" workbookViewId="0">
      <pane xSplit="6" ySplit="3" topLeftCell="G4" activePane="bottomRight" state="frozen"/>
      <selection activeCell="B1" sqref="B1"/>
      <selection pane="topRight" activeCell="I1" sqref="I1"/>
      <selection pane="bottomLeft" activeCell="B4" sqref="B4"/>
      <selection pane="bottomRight" activeCell="H16" sqref="H16"/>
    </sheetView>
  </sheetViews>
  <sheetFormatPr defaultRowHeight="23.1" customHeight="1" x14ac:dyDescent="0.15"/>
  <cols>
    <col min="1" max="1" width="4.6640625" style="5" bestFit="1" customWidth="1"/>
    <col min="2" max="2" width="7.109375" style="5" customWidth="1"/>
    <col min="3" max="3" width="6.44140625" style="20" customWidth="1"/>
    <col min="4" max="4" width="7.5546875" style="5" bestFit="1" customWidth="1"/>
    <col min="5" max="5" width="6.88671875" style="38" customWidth="1"/>
    <col min="6" max="6" width="7.5546875" style="5" bestFit="1" customWidth="1"/>
    <col min="7" max="7" width="4" style="5" customWidth="1"/>
    <col min="8" max="8" width="8.21875" style="6" bestFit="1" customWidth="1"/>
    <col min="9" max="9" width="8.33203125" style="12" bestFit="1" customWidth="1"/>
    <col min="10" max="10" width="4.88671875" style="8" customWidth="1"/>
    <col min="11" max="11" width="6.33203125" style="9" customWidth="1"/>
    <col min="12" max="12" width="7.21875" style="9" customWidth="1"/>
    <col min="13" max="13" width="5.88671875" style="9" customWidth="1"/>
    <col min="14" max="15" width="5.33203125" style="9" customWidth="1"/>
    <col min="16" max="17" width="5.88671875" style="9" customWidth="1"/>
    <col min="18" max="18" width="6" style="8" customWidth="1"/>
    <col min="19" max="20" width="8" style="6" bestFit="1" customWidth="1"/>
    <col min="21" max="21" width="7" style="23" customWidth="1"/>
    <col min="22" max="24" width="7.88671875" style="18" customWidth="1"/>
    <col min="25" max="25" width="8.5546875" style="11" customWidth="1"/>
    <col min="26" max="27" width="9.88671875" style="11" customWidth="1"/>
    <col min="28" max="28" width="8.109375" style="11" customWidth="1"/>
    <col min="29" max="29" width="12.21875" style="11" bestFit="1" customWidth="1"/>
    <col min="30" max="16384" width="8.88671875" style="11"/>
  </cols>
  <sheetData>
    <row r="1" spans="1:29" s="29" customFormat="1" ht="35.25" customHeight="1" x14ac:dyDescent="0.15">
      <c r="A1" s="74" t="s">
        <v>14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28"/>
      <c r="W1" s="28"/>
      <c r="X1" s="28"/>
    </row>
    <row r="2" spans="1:29" s="2" customFormat="1" ht="26.25" customHeight="1" x14ac:dyDescent="0.15">
      <c r="A2" s="75" t="s">
        <v>2</v>
      </c>
      <c r="B2" s="77" t="s">
        <v>3</v>
      </c>
      <c r="C2" s="79" t="s">
        <v>4</v>
      </c>
      <c r="D2" s="77" t="s">
        <v>5</v>
      </c>
      <c r="E2" s="91" t="s">
        <v>21</v>
      </c>
      <c r="F2" s="87" t="s">
        <v>6</v>
      </c>
      <c r="G2" s="86" t="s">
        <v>7</v>
      </c>
      <c r="H2" s="86"/>
      <c r="I2" s="89" t="s">
        <v>8</v>
      </c>
      <c r="J2" s="81" t="s">
        <v>9</v>
      </c>
      <c r="K2" s="93" t="s">
        <v>18</v>
      </c>
      <c r="L2" s="93"/>
      <c r="M2" s="93"/>
      <c r="N2" s="93"/>
      <c r="O2" s="93"/>
      <c r="P2" s="93"/>
      <c r="Q2" s="93" t="s">
        <v>20</v>
      </c>
      <c r="R2" s="81" t="s">
        <v>11</v>
      </c>
      <c r="S2" s="95" t="s">
        <v>16</v>
      </c>
      <c r="T2" s="95" t="s">
        <v>17</v>
      </c>
      <c r="U2" s="83" t="s">
        <v>15</v>
      </c>
      <c r="V2" s="98" t="s">
        <v>145</v>
      </c>
      <c r="W2" s="98" t="s">
        <v>146</v>
      </c>
      <c r="X2" s="98"/>
      <c r="Y2" s="97"/>
      <c r="Z2" s="97"/>
      <c r="AA2" s="97"/>
      <c r="AB2" s="97"/>
    </row>
    <row r="3" spans="1:29" s="2" customFormat="1" ht="24.75" customHeight="1" thickBot="1" x14ac:dyDescent="0.2">
      <c r="A3" s="76"/>
      <c r="B3" s="78"/>
      <c r="C3" s="80"/>
      <c r="D3" s="78"/>
      <c r="E3" s="92"/>
      <c r="F3" s="88"/>
      <c r="G3" s="21" t="s">
        <v>12</v>
      </c>
      <c r="H3" s="3" t="s">
        <v>13</v>
      </c>
      <c r="I3" s="90"/>
      <c r="J3" s="85"/>
      <c r="K3" s="4" t="s">
        <v>22</v>
      </c>
      <c r="L3" s="4" t="s">
        <v>23</v>
      </c>
      <c r="M3" s="4" t="s">
        <v>19</v>
      </c>
      <c r="N3" s="4" t="s">
        <v>0</v>
      </c>
      <c r="O3" s="4" t="s">
        <v>1</v>
      </c>
      <c r="P3" s="35" t="s">
        <v>10</v>
      </c>
      <c r="Q3" s="94"/>
      <c r="R3" s="82"/>
      <c r="S3" s="96"/>
      <c r="T3" s="96"/>
      <c r="U3" s="84"/>
      <c r="V3" s="98"/>
      <c r="W3" s="98"/>
      <c r="X3" s="98"/>
      <c r="Y3" s="99"/>
      <c r="Z3" s="97"/>
      <c r="AA3" s="97"/>
      <c r="AB3" s="97"/>
    </row>
    <row r="4" spans="1:29" ht="30" customHeight="1" thickTop="1" x14ac:dyDescent="0.15">
      <c r="A4" s="36">
        <v>1</v>
      </c>
      <c r="B4" s="25" t="s">
        <v>52</v>
      </c>
      <c r="C4" s="26" t="s">
        <v>24</v>
      </c>
      <c r="D4" s="24" t="s">
        <v>47</v>
      </c>
      <c r="E4" s="37">
        <v>21</v>
      </c>
      <c r="F4" s="42" t="s">
        <v>135</v>
      </c>
      <c r="G4" s="40" t="s">
        <v>129</v>
      </c>
      <c r="H4" s="6" t="e">
        <f>VLOOKUP($G4,#REF!, 9,FALSE)</f>
        <v>#REF!</v>
      </c>
      <c r="I4" s="7" t="e">
        <f>VLOOKUP($G4,#REF!,11,FALSE)</f>
        <v>#REF!</v>
      </c>
      <c r="J4" s="8">
        <v>1</v>
      </c>
      <c r="K4" s="8">
        <v>1</v>
      </c>
      <c r="L4" s="8">
        <v>1</v>
      </c>
      <c r="M4" s="8">
        <v>1</v>
      </c>
      <c r="N4" s="8">
        <v>1</v>
      </c>
      <c r="O4" s="8">
        <v>1</v>
      </c>
      <c r="P4" s="9">
        <f>ROUND(K4*L4*M4*N4*O4,3)</f>
        <v>1</v>
      </c>
      <c r="Q4" s="9">
        <f t="shared" ref="Q4:Q31" si="0">P4</f>
        <v>1</v>
      </c>
      <c r="R4" s="10" t="e">
        <f>VLOOKUP(G4,#REF!,10,0)</f>
        <v>#REF!</v>
      </c>
      <c r="S4" s="1" t="e">
        <f t="shared" ref="S4:S10" si="1">H4*I4*J4*P4*R4</f>
        <v>#REF!</v>
      </c>
      <c r="T4" s="45" t="e">
        <f>ROUND(S4,-3)</f>
        <v>#REF!</v>
      </c>
      <c r="U4" s="46"/>
      <c r="V4" s="13">
        <v>72000</v>
      </c>
      <c r="W4" s="33" t="e">
        <f>V4/T4</f>
        <v>#REF!</v>
      </c>
      <c r="X4" s="32"/>
      <c r="Y4" s="27"/>
      <c r="Z4" s="34"/>
      <c r="AA4" s="34"/>
      <c r="AC4" s="30"/>
    </row>
    <row r="5" spans="1:29" ht="30" customHeight="1" x14ac:dyDescent="0.15">
      <c r="A5" s="36">
        <v>2</v>
      </c>
      <c r="B5" s="25" t="s">
        <v>52</v>
      </c>
      <c r="C5" s="26" t="s">
        <v>25</v>
      </c>
      <c r="D5" s="24" t="s">
        <v>48</v>
      </c>
      <c r="E5" s="37">
        <v>3</v>
      </c>
      <c r="F5" s="43" t="s">
        <v>136</v>
      </c>
      <c r="G5" s="41" t="s">
        <v>129</v>
      </c>
      <c r="H5" s="6" t="e">
        <f>VLOOKUP($G5,#REF!, 9,FALSE)</f>
        <v>#REF!</v>
      </c>
      <c r="I5" s="7" t="e">
        <f>VLOOKUP($G5,#REF!,11,FALSE)</f>
        <v>#REF!</v>
      </c>
      <c r="J5" s="8">
        <v>1</v>
      </c>
      <c r="K5" s="8">
        <v>1</v>
      </c>
      <c r="L5" s="8">
        <v>1</v>
      </c>
      <c r="M5" s="8">
        <v>1</v>
      </c>
      <c r="N5" s="8">
        <v>1</v>
      </c>
      <c r="O5" s="8">
        <v>0.33333333333333331</v>
      </c>
      <c r="P5" s="9">
        <f>ROUND(K5*L5*M5*N5*O5,3)</f>
        <v>0.33300000000000002</v>
      </c>
      <c r="Q5" s="9">
        <f t="shared" si="0"/>
        <v>0.33300000000000002</v>
      </c>
      <c r="R5" s="10" t="e">
        <f>VLOOKUP(G5,#REF!,10,0)</f>
        <v>#REF!</v>
      </c>
      <c r="S5" s="1" t="e">
        <f>H5*I5*J5*P5*R5</f>
        <v>#REF!</v>
      </c>
      <c r="T5" s="45" t="e">
        <f t="shared" ref="T5:T68" si="2">ROUND(S5,-3)</f>
        <v>#REF!</v>
      </c>
      <c r="U5" s="46"/>
      <c r="V5" s="13">
        <v>23000</v>
      </c>
      <c r="W5" s="33" t="e">
        <f t="shared" ref="W5:W68" si="3">V5/T5</f>
        <v>#REF!</v>
      </c>
      <c r="X5" s="32"/>
      <c r="Y5" s="27"/>
      <c r="Z5" s="34"/>
      <c r="AA5" s="34"/>
      <c r="AC5" s="30"/>
    </row>
    <row r="6" spans="1:29" ht="30" customHeight="1" x14ac:dyDescent="0.15">
      <c r="A6" s="36">
        <v>3</v>
      </c>
      <c r="B6" s="25" t="s">
        <v>52</v>
      </c>
      <c r="C6" s="26" t="s">
        <v>26</v>
      </c>
      <c r="D6" s="24" t="s">
        <v>47</v>
      </c>
      <c r="E6" s="37">
        <v>11</v>
      </c>
      <c r="F6" s="44" t="s">
        <v>135</v>
      </c>
      <c r="G6" s="41" t="s">
        <v>129</v>
      </c>
      <c r="H6" s="6" t="e">
        <f>VLOOKUP($G6,#REF!, 9,FALSE)</f>
        <v>#REF!</v>
      </c>
      <c r="I6" s="7" t="e">
        <f>VLOOKUP($G6,#REF!,11,FALSE)</f>
        <v>#REF!</v>
      </c>
      <c r="J6" s="8">
        <v>1</v>
      </c>
      <c r="K6" s="8">
        <v>1</v>
      </c>
      <c r="L6" s="8">
        <v>1</v>
      </c>
      <c r="M6" s="8">
        <v>1</v>
      </c>
      <c r="N6" s="8">
        <v>1</v>
      </c>
      <c r="O6" s="8">
        <v>1</v>
      </c>
      <c r="P6" s="9">
        <f t="shared" ref="P6:P31" si="4">ROUND(K6*L6*M6*N6*O6,3)</f>
        <v>1</v>
      </c>
      <c r="Q6" s="9">
        <f t="shared" si="0"/>
        <v>1</v>
      </c>
      <c r="R6" s="10" t="e">
        <f>VLOOKUP(G6,#REF!,10,0)</f>
        <v>#REF!</v>
      </c>
      <c r="S6" s="1" t="e">
        <f t="shared" si="1"/>
        <v>#REF!</v>
      </c>
      <c r="T6" s="45" t="e">
        <f t="shared" si="2"/>
        <v>#REF!</v>
      </c>
      <c r="U6" s="46"/>
      <c r="V6" s="13">
        <v>72000</v>
      </c>
      <c r="W6" s="33" t="e">
        <f t="shared" si="3"/>
        <v>#REF!</v>
      </c>
      <c r="X6" s="32"/>
      <c r="Y6" s="27"/>
      <c r="Z6" s="34"/>
      <c r="AA6" s="34"/>
      <c r="AC6" s="30"/>
    </row>
    <row r="7" spans="1:29" s="13" customFormat="1" ht="30" customHeight="1" x14ac:dyDescent="0.15">
      <c r="A7" s="36">
        <v>4</v>
      </c>
      <c r="B7" s="25" t="s">
        <v>52</v>
      </c>
      <c r="C7" s="26" t="s">
        <v>27</v>
      </c>
      <c r="D7" s="24" t="s">
        <v>49</v>
      </c>
      <c r="E7" s="37">
        <v>37</v>
      </c>
      <c r="F7" s="43" t="s">
        <v>136</v>
      </c>
      <c r="G7" s="41" t="s">
        <v>130</v>
      </c>
      <c r="H7" s="6" t="e">
        <f>VLOOKUP($G7,#REF!, 9,FALSE)</f>
        <v>#REF!</v>
      </c>
      <c r="I7" s="7" t="e">
        <f>VLOOKUP($G7,#REF!,11,FALSE)</f>
        <v>#REF!</v>
      </c>
      <c r="J7" s="8">
        <v>1</v>
      </c>
      <c r="K7" s="8">
        <v>1.03</v>
      </c>
      <c r="L7" s="8">
        <v>1</v>
      </c>
      <c r="M7" s="8">
        <v>1.02</v>
      </c>
      <c r="N7" s="8">
        <v>1</v>
      </c>
      <c r="O7" s="8">
        <v>1</v>
      </c>
      <c r="P7" s="9">
        <f t="shared" si="4"/>
        <v>1.0509999999999999</v>
      </c>
      <c r="Q7" s="9">
        <f t="shared" si="0"/>
        <v>1.0509999999999999</v>
      </c>
      <c r="R7" s="10" t="e">
        <f>VLOOKUP(G7,#REF!,10,0)</f>
        <v>#REF!</v>
      </c>
      <c r="S7" s="1" t="e">
        <f t="shared" si="1"/>
        <v>#REF!</v>
      </c>
      <c r="T7" s="45" t="e">
        <f t="shared" si="2"/>
        <v>#REF!</v>
      </c>
      <c r="U7" s="46"/>
      <c r="V7" s="13">
        <v>61000</v>
      </c>
      <c r="W7" s="33" t="e">
        <f t="shared" si="3"/>
        <v>#REF!</v>
      </c>
      <c r="X7" s="32"/>
      <c r="Z7" s="34"/>
      <c r="AA7" s="34"/>
      <c r="AC7" s="31"/>
    </row>
    <row r="8" spans="1:29" s="13" customFormat="1" ht="30" customHeight="1" x14ac:dyDescent="0.15">
      <c r="A8" s="36">
        <v>5</v>
      </c>
      <c r="B8" s="25" t="s">
        <v>52</v>
      </c>
      <c r="C8" s="26" t="s">
        <v>28</v>
      </c>
      <c r="D8" s="24" t="s">
        <v>49</v>
      </c>
      <c r="E8" s="37">
        <v>71</v>
      </c>
      <c r="F8" s="43" t="s">
        <v>136</v>
      </c>
      <c r="G8" s="41" t="s">
        <v>130</v>
      </c>
      <c r="H8" s="6" t="e">
        <f>VLOOKUP($G8,#REF!, 9,FALSE)</f>
        <v>#REF!</v>
      </c>
      <c r="I8" s="7" t="e">
        <f>VLOOKUP($G8,#REF!,11,FALSE)</f>
        <v>#REF!</v>
      </c>
      <c r="J8" s="8">
        <v>1</v>
      </c>
      <c r="K8" s="8">
        <v>1.03</v>
      </c>
      <c r="L8" s="8">
        <v>1</v>
      </c>
      <c r="M8" s="8">
        <v>1</v>
      </c>
      <c r="N8" s="8">
        <v>1</v>
      </c>
      <c r="O8" s="8">
        <v>1</v>
      </c>
      <c r="P8" s="9">
        <f t="shared" si="4"/>
        <v>1.03</v>
      </c>
      <c r="Q8" s="9">
        <f t="shared" si="0"/>
        <v>1.03</v>
      </c>
      <c r="R8" s="10" t="e">
        <f>VLOOKUP(G8,#REF!,10,0)</f>
        <v>#REF!</v>
      </c>
      <c r="S8" s="1" t="e">
        <f t="shared" si="1"/>
        <v>#REF!</v>
      </c>
      <c r="T8" s="45" t="e">
        <f t="shared" si="2"/>
        <v>#REF!</v>
      </c>
      <c r="U8" s="46"/>
      <c r="V8" s="13">
        <v>60000</v>
      </c>
      <c r="W8" s="33" t="e">
        <f t="shared" si="3"/>
        <v>#REF!</v>
      </c>
      <c r="X8" s="32"/>
      <c r="Z8" s="34"/>
      <c r="AA8" s="34"/>
    </row>
    <row r="9" spans="1:29" s="13" customFormat="1" ht="30" customHeight="1" x14ac:dyDescent="0.15">
      <c r="A9" s="36">
        <v>6</v>
      </c>
      <c r="B9" s="25" t="s">
        <v>52</v>
      </c>
      <c r="C9" s="26" t="s">
        <v>29</v>
      </c>
      <c r="D9" s="24" t="s">
        <v>50</v>
      </c>
      <c r="E9" s="37">
        <v>10</v>
      </c>
      <c r="F9" s="43" t="s">
        <v>136</v>
      </c>
      <c r="G9" s="41" t="s">
        <v>130</v>
      </c>
      <c r="H9" s="6" t="e">
        <f>VLOOKUP($G9,#REF!, 9,FALSE)</f>
        <v>#REF!</v>
      </c>
      <c r="I9" s="7" t="e">
        <f>VLOOKUP($G9,#REF!,11,FALSE)</f>
        <v>#REF!</v>
      </c>
      <c r="J9" s="8">
        <v>1</v>
      </c>
      <c r="K9" s="8">
        <v>1.03</v>
      </c>
      <c r="L9" s="8">
        <v>1</v>
      </c>
      <c r="M9" s="8">
        <v>1</v>
      </c>
      <c r="N9" s="8">
        <v>1</v>
      </c>
      <c r="O9" s="8">
        <v>1</v>
      </c>
      <c r="P9" s="9">
        <f t="shared" si="4"/>
        <v>1.03</v>
      </c>
      <c r="Q9" s="9">
        <f t="shared" si="0"/>
        <v>1.03</v>
      </c>
      <c r="R9" s="10" t="e">
        <f>VLOOKUP(G9,#REF!,10,0)</f>
        <v>#REF!</v>
      </c>
      <c r="S9" s="1" t="e">
        <f t="shared" si="1"/>
        <v>#REF!</v>
      </c>
      <c r="T9" s="45" t="e">
        <f t="shared" si="2"/>
        <v>#REF!</v>
      </c>
      <c r="U9" s="46"/>
      <c r="V9" s="13">
        <v>60000</v>
      </c>
      <c r="W9" s="33" t="e">
        <f t="shared" si="3"/>
        <v>#REF!</v>
      </c>
      <c r="X9" s="32"/>
      <c r="Z9" s="34"/>
      <c r="AA9" s="34"/>
    </row>
    <row r="10" spans="1:29" s="13" customFormat="1" ht="30" customHeight="1" x14ac:dyDescent="0.15">
      <c r="A10" s="36">
        <v>7</v>
      </c>
      <c r="B10" s="25" t="s">
        <v>52</v>
      </c>
      <c r="C10" s="26" t="s">
        <v>30</v>
      </c>
      <c r="D10" s="24" t="s">
        <v>49</v>
      </c>
      <c r="E10" s="37">
        <v>7</v>
      </c>
      <c r="F10" s="43" t="s">
        <v>136</v>
      </c>
      <c r="G10" s="41" t="s">
        <v>130</v>
      </c>
      <c r="H10" s="6" t="e">
        <f>VLOOKUP($G10,#REF!, 9,FALSE)</f>
        <v>#REF!</v>
      </c>
      <c r="I10" s="7" t="e">
        <f>VLOOKUP($G10,#REF!,11,FALSE)</f>
        <v>#REF!</v>
      </c>
      <c r="J10" s="8">
        <v>1</v>
      </c>
      <c r="K10" s="8">
        <v>1.03</v>
      </c>
      <c r="L10" s="8">
        <v>1</v>
      </c>
      <c r="M10" s="8">
        <v>1</v>
      </c>
      <c r="N10" s="8">
        <v>1</v>
      </c>
      <c r="O10" s="8">
        <v>1</v>
      </c>
      <c r="P10" s="9">
        <f t="shared" si="4"/>
        <v>1.03</v>
      </c>
      <c r="Q10" s="9">
        <f t="shared" si="0"/>
        <v>1.03</v>
      </c>
      <c r="R10" s="10" t="e">
        <f>VLOOKUP(G10,#REF!,10,0)</f>
        <v>#REF!</v>
      </c>
      <c r="S10" s="1" t="e">
        <f t="shared" si="1"/>
        <v>#REF!</v>
      </c>
      <c r="T10" s="45" t="e">
        <f t="shared" si="2"/>
        <v>#REF!</v>
      </c>
      <c r="U10" s="46"/>
      <c r="V10" s="13">
        <v>60000</v>
      </c>
      <c r="W10" s="33" t="e">
        <f t="shared" si="3"/>
        <v>#REF!</v>
      </c>
      <c r="X10" s="32"/>
      <c r="Z10" s="34"/>
      <c r="AA10" s="34"/>
    </row>
    <row r="11" spans="1:29" s="13" customFormat="1" ht="30" customHeight="1" x14ac:dyDescent="0.15">
      <c r="A11" s="36">
        <v>8</v>
      </c>
      <c r="B11" s="25" t="s">
        <v>52</v>
      </c>
      <c r="C11" s="20" t="s">
        <v>31</v>
      </c>
      <c r="D11" s="24" t="s">
        <v>49</v>
      </c>
      <c r="E11" s="37">
        <v>3</v>
      </c>
      <c r="F11" s="43" t="s">
        <v>136</v>
      </c>
      <c r="G11" s="41" t="s">
        <v>130</v>
      </c>
      <c r="H11" s="6" t="e">
        <f>VLOOKUP($G11,#REF!, 9,FALSE)</f>
        <v>#REF!</v>
      </c>
      <c r="I11" s="7" t="e">
        <f>VLOOKUP($G11,#REF!,11,FALSE)</f>
        <v>#REF!</v>
      </c>
      <c r="J11" s="8">
        <v>1</v>
      </c>
      <c r="K11" s="8">
        <v>1.03</v>
      </c>
      <c r="L11" s="8">
        <v>1</v>
      </c>
      <c r="M11" s="8">
        <v>1</v>
      </c>
      <c r="N11" s="8">
        <v>1</v>
      </c>
      <c r="O11" s="8">
        <v>1</v>
      </c>
      <c r="P11" s="9">
        <f t="shared" si="4"/>
        <v>1.03</v>
      </c>
      <c r="Q11" s="9">
        <f t="shared" si="0"/>
        <v>1.03</v>
      </c>
      <c r="R11" s="10" t="e">
        <f>VLOOKUP(G11,#REF!,10,0)</f>
        <v>#REF!</v>
      </c>
      <c r="S11" s="1" t="e">
        <f t="shared" ref="S11:S26" si="5">H11*I11*J11*P11*R11</f>
        <v>#REF!</v>
      </c>
      <c r="T11" s="45" t="e">
        <f t="shared" si="2"/>
        <v>#REF!</v>
      </c>
      <c r="U11" s="46"/>
      <c r="V11" s="13">
        <v>60000</v>
      </c>
      <c r="W11" s="33" t="e">
        <f t="shared" si="3"/>
        <v>#REF!</v>
      </c>
      <c r="X11" s="18"/>
    </row>
    <row r="12" spans="1:29" s="13" customFormat="1" ht="30" customHeight="1" x14ac:dyDescent="0.15">
      <c r="A12" s="36">
        <v>9</v>
      </c>
      <c r="B12" s="25" t="s">
        <v>52</v>
      </c>
      <c r="C12" s="20" t="s">
        <v>32</v>
      </c>
      <c r="D12" s="24" t="s">
        <v>50</v>
      </c>
      <c r="E12" s="37">
        <v>166</v>
      </c>
      <c r="F12" s="44" t="s">
        <v>137</v>
      </c>
      <c r="G12" s="41" t="s">
        <v>130</v>
      </c>
      <c r="H12" s="6" t="e">
        <f>VLOOKUP($G12,#REF!, 9,FALSE)</f>
        <v>#REF!</v>
      </c>
      <c r="I12" s="7" t="e">
        <f>VLOOKUP($G12,#REF!,11,FALSE)</f>
        <v>#REF!</v>
      </c>
      <c r="J12" s="8">
        <v>1</v>
      </c>
      <c r="K12" s="8">
        <v>0.96</v>
      </c>
      <c r="L12" s="8">
        <v>1</v>
      </c>
      <c r="M12" s="8">
        <v>1</v>
      </c>
      <c r="N12" s="8">
        <v>1</v>
      </c>
      <c r="O12" s="8">
        <v>1</v>
      </c>
      <c r="P12" s="9">
        <f>ROUND(K12*L12*M12*N12*O12,3)</f>
        <v>0.96</v>
      </c>
      <c r="Q12" s="9">
        <f t="shared" si="0"/>
        <v>0.96</v>
      </c>
      <c r="R12" s="10" t="e">
        <f>VLOOKUP(G12,#REF!,10,0)</f>
        <v>#REF!</v>
      </c>
      <c r="S12" s="1" t="e">
        <f>H12*I12*J12*P12*R12</f>
        <v>#REF!</v>
      </c>
      <c r="T12" s="45" t="e">
        <f t="shared" si="2"/>
        <v>#REF!</v>
      </c>
      <c r="U12" s="46"/>
      <c r="V12" s="13">
        <v>54000</v>
      </c>
      <c r="W12" s="33" t="e">
        <f t="shared" si="3"/>
        <v>#REF!</v>
      </c>
      <c r="X12" s="18"/>
    </row>
    <row r="13" spans="1:29" s="13" customFormat="1" ht="30" customHeight="1" x14ac:dyDescent="0.15">
      <c r="A13" s="36">
        <v>10</v>
      </c>
      <c r="B13" s="25" t="s">
        <v>52</v>
      </c>
      <c r="C13" s="20" t="s">
        <v>33</v>
      </c>
      <c r="D13" s="24" t="s">
        <v>50</v>
      </c>
      <c r="E13" s="37">
        <v>14</v>
      </c>
      <c r="F13" s="44" t="s">
        <v>137</v>
      </c>
      <c r="G13" s="41" t="s">
        <v>130</v>
      </c>
      <c r="H13" s="6" t="e">
        <f>VLOOKUP($G13,#REF!, 9,FALSE)</f>
        <v>#REF!</v>
      </c>
      <c r="I13" s="7" t="e">
        <f>VLOOKUP($G13,#REF!,11,FALSE)</f>
        <v>#REF!</v>
      </c>
      <c r="J13" s="8">
        <v>1</v>
      </c>
      <c r="K13" s="8">
        <v>0.96</v>
      </c>
      <c r="L13" s="8">
        <v>1</v>
      </c>
      <c r="M13" s="8">
        <v>1</v>
      </c>
      <c r="N13" s="8">
        <v>1</v>
      </c>
      <c r="O13" s="8">
        <v>1</v>
      </c>
      <c r="P13" s="9">
        <f t="shared" si="4"/>
        <v>0.96</v>
      </c>
      <c r="Q13" s="9">
        <f t="shared" si="0"/>
        <v>0.96</v>
      </c>
      <c r="R13" s="10" t="e">
        <f>VLOOKUP(G13,#REF!,10,0)</f>
        <v>#REF!</v>
      </c>
      <c r="S13" s="1" t="e">
        <f t="shared" si="5"/>
        <v>#REF!</v>
      </c>
      <c r="T13" s="45" t="e">
        <f t="shared" si="2"/>
        <v>#REF!</v>
      </c>
      <c r="U13" s="46"/>
      <c r="V13" s="13">
        <v>54000</v>
      </c>
      <c r="W13" s="33" t="e">
        <f t="shared" si="3"/>
        <v>#REF!</v>
      </c>
      <c r="X13" s="18"/>
    </row>
    <row r="14" spans="1:29" s="13" customFormat="1" ht="30" customHeight="1" x14ac:dyDescent="0.15">
      <c r="A14" s="36">
        <v>11</v>
      </c>
      <c r="B14" s="25" t="s">
        <v>52</v>
      </c>
      <c r="C14" s="20" t="s">
        <v>34</v>
      </c>
      <c r="D14" s="24" t="s">
        <v>50</v>
      </c>
      <c r="E14" s="37">
        <v>12</v>
      </c>
      <c r="F14" s="44" t="s">
        <v>137</v>
      </c>
      <c r="G14" s="41" t="s">
        <v>130</v>
      </c>
      <c r="H14" s="6" t="e">
        <f>VLOOKUP($G14,#REF!, 9,FALSE)</f>
        <v>#REF!</v>
      </c>
      <c r="I14" s="7" t="e">
        <f>VLOOKUP($G14,#REF!,11,FALSE)</f>
        <v>#REF!</v>
      </c>
      <c r="J14" s="8">
        <v>1</v>
      </c>
      <c r="K14" s="8">
        <v>0.96</v>
      </c>
      <c r="L14" s="8">
        <v>1</v>
      </c>
      <c r="M14" s="8">
        <v>1</v>
      </c>
      <c r="N14" s="8">
        <v>1</v>
      </c>
      <c r="O14" s="8">
        <v>1</v>
      </c>
      <c r="P14" s="9">
        <f t="shared" si="4"/>
        <v>0.96</v>
      </c>
      <c r="Q14" s="9">
        <f t="shared" si="0"/>
        <v>0.96</v>
      </c>
      <c r="R14" s="10" t="e">
        <f>VLOOKUP(G14,#REF!,10,0)</f>
        <v>#REF!</v>
      </c>
      <c r="S14" s="1" t="e">
        <f t="shared" si="5"/>
        <v>#REF!</v>
      </c>
      <c r="T14" s="45" t="e">
        <f t="shared" si="2"/>
        <v>#REF!</v>
      </c>
      <c r="U14" s="46"/>
      <c r="V14" s="47">
        <v>54000</v>
      </c>
      <c r="W14" s="33" t="e">
        <f t="shared" si="3"/>
        <v>#REF!</v>
      </c>
      <c r="X14" s="18"/>
    </row>
    <row r="15" spans="1:29" s="13" customFormat="1" ht="30" customHeight="1" x14ac:dyDescent="0.15">
      <c r="A15" s="36">
        <v>12</v>
      </c>
      <c r="B15" s="25" t="s">
        <v>52</v>
      </c>
      <c r="C15" s="20" t="s">
        <v>102</v>
      </c>
      <c r="D15" s="24" t="s">
        <v>105</v>
      </c>
      <c r="E15" s="37">
        <v>1002</v>
      </c>
      <c r="F15" s="44" t="s">
        <v>137</v>
      </c>
      <c r="G15" s="41" t="s">
        <v>130</v>
      </c>
      <c r="H15" s="6" t="e">
        <f>VLOOKUP($G15,#REF!, 9,FALSE)</f>
        <v>#REF!</v>
      </c>
      <c r="I15" s="7" t="e">
        <f>VLOOKUP($G15,#REF!,11,FALSE)</f>
        <v>#REF!</v>
      </c>
      <c r="J15" s="8">
        <v>1</v>
      </c>
      <c r="K15" s="8">
        <v>0.98</v>
      </c>
      <c r="L15" s="8">
        <v>1</v>
      </c>
      <c r="M15" s="8">
        <v>0.91</v>
      </c>
      <c r="N15" s="8">
        <v>1</v>
      </c>
      <c r="O15" s="8">
        <v>0.67</v>
      </c>
      <c r="P15" s="9">
        <f>ROUND(K15*L15*M15*N15*O15,3)</f>
        <v>0.59799999999999998</v>
      </c>
      <c r="Q15" s="9">
        <f t="shared" si="0"/>
        <v>0.59799999999999998</v>
      </c>
      <c r="R15" s="10" t="e">
        <f>VLOOKUP(G15,#REF!,10,0)</f>
        <v>#REF!</v>
      </c>
      <c r="S15" s="1" t="e">
        <f>H15*I15*J15*P15*R15</f>
        <v>#REF!</v>
      </c>
      <c r="T15" s="45" t="e">
        <f t="shared" si="2"/>
        <v>#REF!</v>
      </c>
      <c r="U15" s="46" t="s">
        <v>143</v>
      </c>
      <c r="V15" s="13">
        <v>33000</v>
      </c>
      <c r="W15" s="33" t="e">
        <f t="shared" si="3"/>
        <v>#REF!</v>
      </c>
      <c r="X15" s="18"/>
    </row>
    <row r="16" spans="1:29" s="13" customFormat="1" ht="30" customHeight="1" x14ac:dyDescent="0.15">
      <c r="A16" s="36">
        <v>13</v>
      </c>
      <c r="B16" s="25" t="s">
        <v>52</v>
      </c>
      <c r="C16" s="20" t="s">
        <v>104</v>
      </c>
      <c r="D16" s="24" t="s">
        <v>48</v>
      </c>
      <c r="E16" s="37">
        <v>2625</v>
      </c>
      <c r="F16" s="44" t="s">
        <v>137</v>
      </c>
      <c r="G16" s="41" t="s">
        <v>130</v>
      </c>
      <c r="H16" s="6" t="e">
        <f>VLOOKUP($G16,#REF!, 9,FALSE)</f>
        <v>#REF!</v>
      </c>
      <c r="I16" s="7" t="e">
        <f>VLOOKUP($G16,#REF!,11,FALSE)</f>
        <v>#REF!</v>
      </c>
      <c r="J16" s="8">
        <v>1</v>
      </c>
      <c r="K16" s="8">
        <v>1</v>
      </c>
      <c r="L16" s="8">
        <v>1</v>
      </c>
      <c r="M16" s="8">
        <v>1</v>
      </c>
      <c r="N16" s="8">
        <v>1</v>
      </c>
      <c r="O16" s="8">
        <v>0.33333333333333331</v>
      </c>
      <c r="P16" s="9">
        <f>ROUND(K16*L16*M16*N16*O16,3)</f>
        <v>0.33300000000000002</v>
      </c>
      <c r="Q16" s="9">
        <f t="shared" si="0"/>
        <v>0.33300000000000002</v>
      </c>
      <c r="R16" s="10" t="e">
        <f>VLOOKUP(G16,#REF!,10,0)</f>
        <v>#REF!</v>
      </c>
      <c r="S16" s="1" t="e">
        <f>H16*I16*J16*P16*R16</f>
        <v>#REF!</v>
      </c>
      <c r="T16" s="45" t="e">
        <f t="shared" si="2"/>
        <v>#REF!</v>
      </c>
      <c r="U16" s="46" t="s">
        <v>143</v>
      </c>
      <c r="V16" s="13">
        <v>18000</v>
      </c>
      <c r="W16" s="33" t="e">
        <f t="shared" si="3"/>
        <v>#REF!</v>
      </c>
      <c r="X16" s="18"/>
    </row>
    <row r="17" spans="1:29" s="13" customFormat="1" ht="30" customHeight="1" x14ac:dyDescent="0.15">
      <c r="A17" s="36">
        <v>14</v>
      </c>
      <c r="B17" s="25" t="s">
        <v>52</v>
      </c>
      <c r="C17" s="20" t="s">
        <v>35</v>
      </c>
      <c r="D17" s="5" t="s">
        <v>50</v>
      </c>
      <c r="E17" s="38">
        <v>41</v>
      </c>
      <c r="F17" s="44" t="s">
        <v>138</v>
      </c>
      <c r="G17" s="41" t="s">
        <v>131</v>
      </c>
      <c r="H17" s="6" t="e">
        <f>VLOOKUP($G17,#REF!, 9,FALSE)</f>
        <v>#REF!</v>
      </c>
      <c r="I17" s="7" t="e">
        <f>VLOOKUP($G17,#REF!,11,FALSE)</f>
        <v>#REF!</v>
      </c>
      <c r="J17" s="8">
        <v>1</v>
      </c>
      <c r="K17" s="8">
        <v>1.05</v>
      </c>
      <c r="L17" s="8">
        <v>1</v>
      </c>
      <c r="M17" s="8">
        <v>1</v>
      </c>
      <c r="N17" s="8">
        <v>1</v>
      </c>
      <c r="O17" s="8">
        <v>1</v>
      </c>
      <c r="P17" s="9">
        <f t="shared" si="4"/>
        <v>1.05</v>
      </c>
      <c r="Q17" s="9">
        <f t="shared" si="0"/>
        <v>1.05</v>
      </c>
      <c r="R17" s="10" t="e">
        <f>VLOOKUP(G17,#REF!,10,0)</f>
        <v>#REF!</v>
      </c>
      <c r="S17" s="1" t="e">
        <f t="shared" si="5"/>
        <v>#REF!</v>
      </c>
      <c r="T17" s="45" t="e">
        <f t="shared" si="2"/>
        <v>#REF!</v>
      </c>
      <c r="U17" s="46"/>
      <c r="V17" s="13">
        <v>31000</v>
      </c>
      <c r="W17" s="33" t="e">
        <f t="shared" si="3"/>
        <v>#REF!</v>
      </c>
      <c r="X17" s="18"/>
    </row>
    <row r="18" spans="1:29" s="13" customFormat="1" ht="30" customHeight="1" x14ac:dyDescent="0.15">
      <c r="A18" s="36">
        <v>15</v>
      </c>
      <c r="B18" s="25" t="s">
        <v>52</v>
      </c>
      <c r="C18" s="20" t="s">
        <v>103</v>
      </c>
      <c r="D18" s="5" t="s">
        <v>105</v>
      </c>
      <c r="E18" s="38">
        <v>2615</v>
      </c>
      <c r="F18" s="44" t="s">
        <v>138</v>
      </c>
      <c r="G18" s="41" t="s">
        <v>131</v>
      </c>
      <c r="H18" s="6" t="e">
        <f>VLOOKUP($G18,#REF!, 9,FALSE)</f>
        <v>#REF!</v>
      </c>
      <c r="I18" s="7" t="e">
        <f>VLOOKUP($G18,#REF!,11,FALSE)</f>
        <v>#REF!</v>
      </c>
      <c r="J18" s="8">
        <v>1</v>
      </c>
      <c r="K18" s="8">
        <v>1.05</v>
      </c>
      <c r="L18" s="8">
        <v>1</v>
      </c>
      <c r="M18" s="8">
        <v>0.91</v>
      </c>
      <c r="N18" s="8">
        <v>1</v>
      </c>
      <c r="O18" s="8">
        <v>0.67</v>
      </c>
      <c r="P18" s="9">
        <f>ROUND(K18*L18*M18*N18*O18,3)</f>
        <v>0.64</v>
      </c>
      <c r="Q18" s="9">
        <f t="shared" si="0"/>
        <v>0.64</v>
      </c>
      <c r="R18" s="10" t="e">
        <f>VLOOKUP(G18,#REF!,10,0)</f>
        <v>#REF!</v>
      </c>
      <c r="S18" s="1" t="e">
        <f>H18*I18*J18*P18*R18</f>
        <v>#REF!</v>
      </c>
      <c r="T18" s="45" t="e">
        <f t="shared" si="2"/>
        <v>#REF!</v>
      </c>
      <c r="U18" s="46" t="s">
        <v>143</v>
      </c>
      <c r="V18" s="13">
        <v>19000</v>
      </c>
      <c r="W18" s="33" t="e">
        <f t="shared" si="3"/>
        <v>#REF!</v>
      </c>
      <c r="X18" s="18"/>
    </row>
    <row r="19" spans="1:29" s="13" customFormat="1" ht="30" customHeight="1" x14ac:dyDescent="0.15">
      <c r="A19" s="36">
        <v>16</v>
      </c>
      <c r="B19" s="25" t="s">
        <v>52</v>
      </c>
      <c r="C19" s="20" t="s">
        <v>36</v>
      </c>
      <c r="D19" s="5" t="s">
        <v>51</v>
      </c>
      <c r="E19" s="38">
        <v>29</v>
      </c>
      <c r="F19" s="44" t="s">
        <v>138</v>
      </c>
      <c r="G19" s="41" t="s">
        <v>131</v>
      </c>
      <c r="H19" s="6" t="e">
        <f>VLOOKUP($G19,#REF!, 9,FALSE)</f>
        <v>#REF!</v>
      </c>
      <c r="I19" s="7" t="e">
        <f>VLOOKUP($G19,#REF!,11,FALSE)</f>
        <v>#REF!</v>
      </c>
      <c r="J19" s="8">
        <v>1</v>
      </c>
      <c r="K19" s="8">
        <v>1.05</v>
      </c>
      <c r="L19" s="8">
        <v>1.1000000000000001</v>
      </c>
      <c r="M19" s="8">
        <v>1.1000000000000001</v>
      </c>
      <c r="N19" s="8">
        <v>1.3</v>
      </c>
      <c r="O19" s="8">
        <v>1</v>
      </c>
      <c r="P19" s="9">
        <f t="shared" si="4"/>
        <v>1.6519999999999999</v>
      </c>
      <c r="Q19" s="9">
        <f t="shared" si="0"/>
        <v>1.6519999999999999</v>
      </c>
      <c r="R19" s="10" t="e">
        <f>VLOOKUP(G19,#REF!,10,0)</f>
        <v>#REF!</v>
      </c>
      <c r="S19" s="1" t="e">
        <f t="shared" si="5"/>
        <v>#REF!</v>
      </c>
      <c r="T19" s="45" t="e">
        <f t="shared" si="2"/>
        <v>#REF!</v>
      </c>
      <c r="U19" s="46"/>
      <c r="V19" s="13">
        <v>50000</v>
      </c>
      <c r="W19" s="33" t="e">
        <f t="shared" si="3"/>
        <v>#REF!</v>
      </c>
      <c r="X19" s="18"/>
    </row>
    <row r="20" spans="1:29" s="13" customFormat="1" ht="30" customHeight="1" x14ac:dyDescent="0.15">
      <c r="A20" s="36">
        <v>17</v>
      </c>
      <c r="B20" s="25" t="s">
        <v>52</v>
      </c>
      <c r="C20" s="20" t="s">
        <v>37</v>
      </c>
      <c r="D20" s="5" t="s">
        <v>50</v>
      </c>
      <c r="E20" s="38">
        <v>314</v>
      </c>
      <c r="F20" s="44" t="s">
        <v>138</v>
      </c>
      <c r="G20" s="41" t="s">
        <v>131</v>
      </c>
      <c r="H20" s="6" t="e">
        <f>VLOOKUP($G20,#REF!, 9,FALSE)</f>
        <v>#REF!</v>
      </c>
      <c r="I20" s="7" t="e">
        <f>VLOOKUP($G20,#REF!,11,FALSE)</f>
        <v>#REF!</v>
      </c>
      <c r="J20" s="8">
        <v>1</v>
      </c>
      <c r="K20" s="8">
        <v>1.05</v>
      </c>
      <c r="L20" s="8">
        <v>1</v>
      </c>
      <c r="M20" s="8">
        <v>1</v>
      </c>
      <c r="N20" s="8">
        <v>1</v>
      </c>
      <c r="O20" s="8">
        <v>1</v>
      </c>
      <c r="P20" s="9">
        <f>ROUND(K20*L20*M20*N20*O20,3)</f>
        <v>1.05</v>
      </c>
      <c r="Q20" s="9">
        <f t="shared" si="0"/>
        <v>1.05</v>
      </c>
      <c r="R20" s="10" t="e">
        <f>VLOOKUP(G20,#REF!,10,0)</f>
        <v>#REF!</v>
      </c>
      <c r="S20" s="1" t="e">
        <f>H20*I20*J20*P20*R20</f>
        <v>#REF!</v>
      </c>
      <c r="T20" s="45" t="e">
        <f t="shared" si="2"/>
        <v>#REF!</v>
      </c>
      <c r="U20" s="46"/>
      <c r="V20" s="13">
        <v>32000</v>
      </c>
      <c r="W20" s="33" t="e">
        <f t="shared" si="3"/>
        <v>#REF!</v>
      </c>
      <c r="X20" s="18"/>
    </row>
    <row r="21" spans="1:29" s="13" customFormat="1" ht="30" customHeight="1" x14ac:dyDescent="0.15">
      <c r="A21" s="36">
        <v>18</v>
      </c>
      <c r="B21" s="25" t="s">
        <v>52</v>
      </c>
      <c r="C21" s="20" t="s">
        <v>106</v>
      </c>
      <c r="D21" s="5" t="s">
        <v>48</v>
      </c>
      <c r="E21" s="38">
        <v>1014</v>
      </c>
      <c r="F21" s="44" t="s">
        <v>135</v>
      </c>
      <c r="G21" s="41" t="s">
        <v>129</v>
      </c>
      <c r="H21" s="6" t="e">
        <f>VLOOKUP($G21,#REF!, 9,FALSE)</f>
        <v>#REF!</v>
      </c>
      <c r="I21" s="7" t="e">
        <f>VLOOKUP($G21,#REF!,11,FALSE)</f>
        <v>#REF!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0.33333333333333331</v>
      </c>
      <c r="P21" s="9">
        <f>ROUND(K21*L21*M21*N21*O21,3)</f>
        <v>0.33300000000000002</v>
      </c>
      <c r="Q21" s="9">
        <f t="shared" si="0"/>
        <v>0.33300000000000002</v>
      </c>
      <c r="R21" s="10" t="e">
        <f>VLOOKUP(G21,#REF!,10,0)</f>
        <v>#REF!</v>
      </c>
      <c r="S21" s="1" t="e">
        <f>H21*I21*J21*P21*R21</f>
        <v>#REF!</v>
      </c>
      <c r="T21" s="45" t="e">
        <f t="shared" si="2"/>
        <v>#REF!</v>
      </c>
      <c r="U21" s="46" t="s">
        <v>143</v>
      </c>
      <c r="V21" s="13">
        <v>24000</v>
      </c>
      <c r="W21" s="33" t="e">
        <f t="shared" si="3"/>
        <v>#REF!</v>
      </c>
      <c r="X21" s="18"/>
    </row>
    <row r="22" spans="1:29" s="13" customFormat="1" ht="30" customHeight="1" x14ac:dyDescent="0.15">
      <c r="A22" s="36">
        <v>19</v>
      </c>
      <c r="B22" s="25" t="s">
        <v>52</v>
      </c>
      <c r="C22" s="20" t="s">
        <v>107</v>
      </c>
      <c r="D22" s="5" t="s">
        <v>48</v>
      </c>
      <c r="E22" s="38">
        <v>335</v>
      </c>
      <c r="F22" s="44" t="s">
        <v>136</v>
      </c>
      <c r="G22" s="41" t="s">
        <v>129</v>
      </c>
      <c r="H22" s="6" t="e">
        <f>VLOOKUP($G22,#REF!, 9,FALSE)</f>
        <v>#REF!</v>
      </c>
      <c r="I22" s="7" t="e">
        <f>VLOOKUP($G22,#REF!,11,FALSE)</f>
        <v>#REF!</v>
      </c>
      <c r="J22" s="8">
        <v>1</v>
      </c>
      <c r="K22" s="8">
        <v>1</v>
      </c>
      <c r="L22" s="8">
        <v>1</v>
      </c>
      <c r="M22" s="8">
        <v>1</v>
      </c>
      <c r="N22" s="8">
        <v>1</v>
      </c>
      <c r="O22" s="8">
        <v>0.33333333333333331</v>
      </c>
      <c r="P22" s="9">
        <f>ROUND(K22*L22*M22*N22*O22,3)</f>
        <v>0.33300000000000002</v>
      </c>
      <c r="Q22" s="9">
        <f t="shared" si="0"/>
        <v>0.33300000000000002</v>
      </c>
      <c r="R22" s="10" t="e">
        <f>VLOOKUP(G22,#REF!,10,0)</f>
        <v>#REF!</v>
      </c>
      <c r="S22" s="1" t="e">
        <f>H22*I22*J22*P22*R22</f>
        <v>#REF!</v>
      </c>
      <c r="T22" s="45" t="e">
        <f t="shared" si="2"/>
        <v>#REF!</v>
      </c>
      <c r="U22" s="46" t="s">
        <v>143</v>
      </c>
      <c r="V22" s="13">
        <v>23000</v>
      </c>
      <c r="W22" s="33" t="e">
        <f t="shared" si="3"/>
        <v>#REF!</v>
      </c>
      <c r="X22" s="18"/>
    </row>
    <row r="23" spans="1:29" s="13" customFormat="1" ht="30" customHeight="1" x14ac:dyDescent="0.15">
      <c r="A23" s="36">
        <v>20</v>
      </c>
      <c r="B23" s="25" t="s">
        <v>53</v>
      </c>
      <c r="C23" s="20" t="s">
        <v>38</v>
      </c>
      <c r="D23" s="5" t="s">
        <v>50</v>
      </c>
      <c r="E23" s="38">
        <v>43</v>
      </c>
      <c r="F23" s="44" t="s">
        <v>138</v>
      </c>
      <c r="G23" s="41" t="s">
        <v>132</v>
      </c>
      <c r="H23" s="6" t="e">
        <f>VLOOKUP($G23,#REF!, 9,FALSE)</f>
        <v>#REF!</v>
      </c>
      <c r="I23" s="7" t="e">
        <f>VLOOKUP($G23,#REF!,11,FALSE)</f>
        <v>#REF!</v>
      </c>
      <c r="J23" s="8">
        <v>1</v>
      </c>
      <c r="K23" s="8">
        <v>1</v>
      </c>
      <c r="L23" s="8">
        <v>1</v>
      </c>
      <c r="M23" s="8">
        <v>1</v>
      </c>
      <c r="N23" s="8">
        <v>1</v>
      </c>
      <c r="O23" s="8">
        <v>1</v>
      </c>
      <c r="P23" s="9">
        <f t="shared" si="4"/>
        <v>1</v>
      </c>
      <c r="Q23" s="9">
        <f t="shared" si="0"/>
        <v>1</v>
      </c>
      <c r="R23" s="10" t="e">
        <f>VLOOKUP(G23,#REF!,10,0)</f>
        <v>#REF!</v>
      </c>
      <c r="S23" s="1" t="e">
        <f t="shared" si="5"/>
        <v>#REF!</v>
      </c>
      <c r="T23" s="45" t="e">
        <f t="shared" si="2"/>
        <v>#REF!</v>
      </c>
      <c r="U23" s="46"/>
      <c r="V23" s="13">
        <v>36000</v>
      </c>
      <c r="W23" s="33" t="e">
        <f t="shared" si="3"/>
        <v>#REF!</v>
      </c>
      <c r="X23" s="18"/>
    </row>
    <row r="24" spans="1:29" s="13" customFormat="1" ht="30" customHeight="1" x14ac:dyDescent="0.15">
      <c r="A24" s="36">
        <v>21</v>
      </c>
      <c r="B24" s="25" t="s">
        <v>53</v>
      </c>
      <c r="C24" s="20" t="s">
        <v>39</v>
      </c>
      <c r="D24" s="5" t="s">
        <v>47</v>
      </c>
      <c r="E24" s="38">
        <v>1</v>
      </c>
      <c r="F24" s="44" t="s">
        <v>139</v>
      </c>
      <c r="G24" s="41" t="s">
        <v>132</v>
      </c>
      <c r="H24" s="6" t="e">
        <f>VLOOKUP($G24,#REF!, 9,FALSE)</f>
        <v>#REF!</v>
      </c>
      <c r="I24" s="7" t="e">
        <f>VLOOKUP($G24,#REF!,11,FALSE)</f>
        <v>#REF!</v>
      </c>
      <c r="J24" s="8">
        <v>1</v>
      </c>
      <c r="K24" s="8">
        <v>1</v>
      </c>
      <c r="L24" s="8">
        <v>1.25</v>
      </c>
      <c r="M24" s="8">
        <v>1.1499999999999999</v>
      </c>
      <c r="N24" s="8">
        <v>1.3</v>
      </c>
      <c r="O24" s="8">
        <v>1</v>
      </c>
      <c r="P24" s="9">
        <f>ROUND(K24*L24*M24*N24*O24,3)</f>
        <v>1.869</v>
      </c>
      <c r="Q24" s="9">
        <f t="shared" si="0"/>
        <v>1.869</v>
      </c>
      <c r="R24" s="10" t="e">
        <f>VLOOKUP(G24,#REF!,10,0)</f>
        <v>#REF!</v>
      </c>
      <c r="S24" s="1" t="e">
        <f>H24*I24*J24*P24*R24</f>
        <v>#REF!</v>
      </c>
      <c r="T24" s="45" t="e">
        <f t="shared" si="2"/>
        <v>#REF!</v>
      </c>
      <c r="U24" s="46"/>
      <c r="V24" s="13">
        <v>70000</v>
      </c>
      <c r="W24" s="33" t="e">
        <f t="shared" si="3"/>
        <v>#REF!</v>
      </c>
      <c r="X24" s="18"/>
    </row>
    <row r="25" spans="1:29" s="13" customFormat="1" ht="30" customHeight="1" x14ac:dyDescent="0.15">
      <c r="A25" s="36">
        <v>22</v>
      </c>
      <c r="B25" s="25" t="s">
        <v>53</v>
      </c>
      <c r="C25" s="20" t="s">
        <v>40</v>
      </c>
      <c r="D25" s="5" t="s">
        <v>50</v>
      </c>
      <c r="E25" s="38">
        <v>20</v>
      </c>
      <c r="F25" s="44" t="s">
        <v>138</v>
      </c>
      <c r="G25" s="41" t="s">
        <v>132</v>
      </c>
      <c r="H25" s="6" t="e">
        <f>VLOOKUP($G25,#REF!, 9,FALSE)</f>
        <v>#REF!</v>
      </c>
      <c r="I25" s="7" t="e">
        <f>VLOOKUP($G25,#REF!,11,FALSE)</f>
        <v>#REF!</v>
      </c>
      <c r="J25" s="8">
        <v>1</v>
      </c>
      <c r="K25" s="8">
        <v>1</v>
      </c>
      <c r="L25" s="8">
        <v>1</v>
      </c>
      <c r="M25" s="8">
        <v>1</v>
      </c>
      <c r="N25" s="8">
        <v>1</v>
      </c>
      <c r="O25" s="8">
        <v>1</v>
      </c>
      <c r="P25" s="9">
        <f t="shared" si="4"/>
        <v>1</v>
      </c>
      <c r="Q25" s="9">
        <f t="shared" si="0"/>
        <v>1</v>
      </c>
      <c r="R25" s="10" t="e">
        <f>VLOOKUP(G25,#REF!,10,0)</f>
        <v>#REF!</v>
      </c>
      <c r="S25" s="1" t="e">
        <f t="shared" si="5"/>
        <v>#REF!</v>
      </c>
      <c r="T25" s="45" t="e">
        <f t="shared" si="2"/>
        <v>#REF!</v>
      </c>
      <c r="U25" s="46"/>
      <c r="V25" s="13">
        <v>36000</v>
      </c>
      <c r="W25" s="33" t="e">
        <f t="shared" si="3"/>
        <v>#REF!</v>
      </c>
      <c r="X25" s="18"/>
    </row>
    <row r="26" spans="1:29" s="13" customFormat="1" ht="30" customHeight="1" x14ac:dyDescent="0.15">
      <c r="A26" s="36">
        <v>23</v>
      </c>
      <c r="B26" s="25" t="s">
        <v>53</v>
      </c>
      <c r="C26" s="20" t="s">
        <v>41</v>
      </c>
      <c r="D26" s="5" t="s">
        <v>50</v>
      </c>
      <c r="E26" s="38">
        <v>28</v>
      </c>
      <c r="F26" s="44" t="s">
        <v>138</v>
      </c>
      <c r="G26" s="41" t="s">
        <v>132</v>
      </c>
      <c r="H26" s="6" t="e">
        <f>VLOOKUP($G26,#REF!, 9,FALSE)</f>
        <v>#REF!</v>
      </c>
      <c r="I26" s="7" t="e">
        <f>VLOOKUP($G26,#REF!,11,FALSE)</f>
        <v>#REF!</v>
      </c>
      <c r="J26" s="8">
        <v>1</v>
      </c>
      <c r="K26" s="8">
        <v>1</v>
      </c>
      <c r="L26" s="8">
        <v>1</v>
      </c>
      <c r="M26" s="8">
        <v>1</v>
      </c>
      <c r="N26" s="8">
        <v>1</v>
      </c>
      <c r="O26" s="8">
        <v>1</v>
      </c>
      <c r="P26" s="9">
        <f t="shared" si="4"/>
        <v>1</v>
      </c>
      <c r="Q26" s="9">
        <f t="shared" si="0"/>
        <v>1</v>
      </c>
      <c r="R26" s="10" t="e">
        <f>VLOOKUP(G26,#REF!,10,0)</f>
        <v>#REF!</v>
      </c>
      <c r="S26" s="1" t="e">
        <f t="shared" si="5"/>
        <v>#REF!</v>
      </c>
      <c r="T26" s="45" t="e">
        <f t="shared" si="2"/>
        <v>#REF!</v>
      </c>
      <c r="U26" s="46"/>
      <c r="V26" s="13">
        <v>36000</v>
      </c>
      <c r="W26" s="33" t="e">
        <f t="shared" si="3"/>
        <v>#REF!</v>
      </c>
      <c r="X26" s="18"/>
    </row>
    <row r="27" spans="1:29" s="13" customFormat="1" ht="30" customHeight="1" x14ac:dyDescent="0.15">
      <c r="A27" s="36">
        <v>24</v>
      </c>
      <c r="B27" s="25" t="s">
        <v>53</v>
      </c>
      <c r="C27" s="20" t="s">
        <v>42</v>
      </c>
      <c r="D27" s="5" t="s">
        <v>50</v>
      </c>
      <c r="E27" s="38">
        <v>18</v>
      </c>
      <c r="F27" s="44" t="s">
        <v>138</v>
      </c>
      <c r="G27" s="41" t="s">
        <v>132</v>
      </c>
      <c r="H27" s="6" t="e">
        <f>VLOOKUP($G27,#REF!, 9,FALSE)</f>
        <v>#REF!</v>
      </c>
      <c r="I27" s="7" t="e">
        <f>VLOOKUP($G27,#REF!,11,FALSE)</f>
        <v>#REF!</v>
      </c>
      <c r="J27" s="8">
        <v>1</v>
      </c>
      <c r="K27" s="8">
        <v>1</v>
      </c>
      <c r="L27" s="8">
        <v>1</v>
      </c>
      <c r="M27" s="8">
        <v>1</v>
      </c>
      <c r="N27" s="8">
        <v>1</v>
      </c>
      <c r="O27" s="8">
        <v>1</v>
      </c>
      <c r="P27" s="9">
        <f t="shared" si="4"/>
        <v>1</v>
      </c>
      <c r="Q27" s="9">
        <f t="shared" si="0"/>
        <v>1</v>
      </c>
      <c r="R27" s="10" t="e">
        <f>VLOOKUP(G27,#REF!,10,0)</f>
        <v>#REF!</v>
      </c>
      <c r="S27" s="1" t="e">
        <f>H27*I27*J27*P27*R27</f>
        <v>#REF!</v>
      </c>
      <c r="T27" s="45" t="e">
        <f t="shared" si="2"/>
        <v>#REF!</v>
      </c>
      <c r="U27" s="46"/>
      <c r="V27" s="13">
        <v>36000</v>
      </c>
      <c r="W27" s="33" t="e">
        <f t="shared" si="3"/>
        <v>#REF!</v>
      </c>
      <c r="X27" s="18"/>
    </row>
    <row r="28" spans="1:29" s="13" customFormat="1" ht="30" customHeight="1" x14ac:dyDescent="0.15">
      <c r="A28" s="36">
        <v>25</v>
      </c>
      <c r="B28" s="25" t="s">
        <v>53</v>
      </c>
      <c r="C28" s="20" t="s">
        <v>43</v>
      </c>
      <c r="D28" s="5" t="s">
        <v>50</v>
      </c>
      <c r="E28" s="38">
        <v>30</v>
      </c>
      <c r="F28" s="44" t="s">
        <v>136</v>
      </c>
      <c r="G28" s="41" t="s">
        <v>130</v>
      </c>
      <c r="H28" s="6" t="e">
        <f>VLOOKUP($G28,#REF!, 9,FALSE)</f>
        <v>#REF!</v>
      </c>
      <c r="I28" s="7" t="e">
        <f>VLOOKUP($G28,#REF!,11,FALSE)</f>
        <v>#REF!</v>
      </c>
      <c r="J28" s="8">
        <v>1</v>
      </c>
      <c r="K28" s="8">
        <v>1.03</v>
      </c>
      <c r="L28" s="8">
        <v>1</v>
      </c>
      <c r="M28" s="8">
        <v>1</v>
      </c>
      <c r="N28" s="8">
        <v>1</v>
      </c>
      <c r="O28" s="8">
        <v>1</v>
      </c>
      <c r="P28" s="9">
        <f>ROUND(K28*L28*M28*N28*O28,3)</f>
        <v>1.03</v>
      </c>
      <c r="Q28" s="9">
        <f t="shared" si="0"/>
        <v>1.03</v>
      </c>
      <c r="R28" s="10" t="e">
        <f>VLOOKUP(G28,#REF!,10,0)</f>
        <v>#REF!</v>
      </c>
      <c r="S28" s="1" t="e">
        <f>H28*I28*J28*P28*R28</f>
        <v>#REF!</v>
      </c>
      <c r="T28" s="45" t="e">
        <f t="shared" si="2"/>
        <v>#REF!</v>
      </c>
      <c r="U28" s="46"/>
      <c r="V28" s="13">
        <v>60000</v>
      </c>
      <c r="W28" s="33" t="e">
        <f t="shared" si="3"/>
        <v>#REF!</v>
      </c>
      <c r="X28" s="18"/>
    </row>
    <row r="29" spans="1:29" s="13" customFormat="1" ht="30" customHeight="1" x14ac:dyDescent="0.15">
      <c r="A29" s="36">
        <v>26</v>
      </c>
      <c r="B29" s="25" t="s">
        <v>53</v>
      </c>
      <c r="C29" s="20" t="s">
        <v>44</v>
      </c>
      <c r="D29" s="5" t="s">
        <v>49</v>
      </c>
      <c r="E29" s="38">
        <v>209</v>
      </c>
      <c r="F29" s="44" t="s">
        <v>137</v>
      </c>
      <c r="G29" s="41" t="s">
        <v>130</v>
      </c>
      <c r="H29" s="6" t="e">
        <f>VLOOKUP($G29,#REF!, 9,FALSE)</f>
        <v>#REF!</v>
      </c>
      <c r="I29" s="7" t="e">
        <f>VLOOKUP($G29,#REF!,11,FALSE)</f>
        <v>#REF!</v>
      </c>
      <c r="J29" s="8">
        <v>1</v>
      </c>
      <c r="K29" s="8">
        <v>1.03</v>
      </c>
      <c r="L29" s="8">
        <v>1</v>
      </c>
      <c r="M29" s="8">
        <v>1</v>
      </c>
      <c r="N29" s="8">
        <v>1</v>
      </c>
      <c r="O29" s="8">
        <v>1</v>
      </c>
      <c r="P29" s="9">
        <f t="shared" si="4"/>
        <v>1.03</v>
      </c>
      <c r="Q29" s="9">
        <f t="shared" si="0"/>
        <v>1.03</v>
      </c>
      <c r="R29" s="10" t="e">
        <f>VLOOKUP(G29,#REF!,10,0)</f>
        <v>#REF!</v>
      </c>
      <c r="S29" s="1" t="e">
        <f>H29*I29*J29*P29*R29</f>
        <v>#REF!</v>
      </c>
      <c r="T29" s="45" t="e">
        <f t="shared" si="2"/>
        <v>#REF!</v>
      </c>
      <c r="U29" s="46"/>
      <c r="V29" s="13">
        <v>60000</v>
      </c>
      <c r="W29" s="33" t="e">
        <f t="shared" si="3"/>
        <v>#REF!</v>
      </c>
      <c r="X29" s="18"/>
    </row>
    <row r="30" spans="1:29" s="13" customFormat="1" ht="30" customHeight="1" x14ac:dyDescent="0.15">
      <c r="A30" s="36">
        <v>27</v>
      </c>
      <c r="B30" s="25" t="s">
        <v>53</v>
      </c>
      <c r="C30" s="20" t="s">
        <v>45</v>
      </c>
      <c r="D30" s="5" t="s">
        <v>50</v>
      </c>
      <c r="E30" s="38">
        <v>151</v>
      </c>
      <c r="F30" s="44" t="s">
        <v>138</v>
      </c>
      <c r="G30" s="41" t="s">
        <v>132</v>
      </c>
      <c r="H30" s="6" t="e">
        <f>VLOOKUP($G30,#REF!, 9,FALSE)</f>
        <v>#REF!</v>
      </c>
      <c r="I30" s="7" t="e">
        <f>VLOOKUP($G30,#REF!,11,FALSE)</f>
        <v>#REF!</v>
      </c>
      <c r="J30" s="8">
        <v>1</v>
      </c>
      <c r="K30" s="8">
        <v>1</v>
      </c>
      <c r="L30" s="8">
        <v>1</v>
      </c>
      <c r="M30" s="8">
        <v>1</v>
      </c>
      <c r="N30" s="8">
        <v>1</v>
      </c>
      <c r="O30" s="8">
        <v>1</v>
      </c>
      <c r="P30" s="9">
        <f>ROUND(K30*L30*M30*N30*O30,3)</f>
        <v>1</v>
      </c>
      <c r="Q30" s="9">
        <f t="shared" si="0"/>
        <v>1</v>
      </c>
      <c r="R30" s="10" t="e">
        <f>VLOOKUP(G30,#REF!,10,0)</f>
        <v>#REF!</v>
      </c>
      <c r="S30" s="1" t="e">
        <f>H30*I30*J30*P30*R30</f>
        <v>#REF!</v>
      </c>
      <c r="T30" s="45" t="e">
        <f t="shared" si="2"/>
        <v>#REF!</v>
      </c>
      <c r="U30" s="46"/>
      <c r="V30" s="13">
        <v>36000</v>
      </c>
      <c r="W30" s="33" t="e">
        <f t="shared" si="3"/>
        <v>#REF!</v>
      </c>
      <c r="X30" s="18"/>
    </row>
    <row r="31" spans="1:29" s="13" customFormat="1" ht="30" customHeight="1" x14ac:dyDescent="0.15">
      <c r="A31" s="36">
        <v>28</v>
      </c>
      <c r="B31" s="25" t="s">
        <v>53</v>
      </c>
      <c r="C31" s="20" t="s">
        <v>46</v>
      </c>
      <c r="D31" s="5" t="s">
        <v>50</v>
      </c>
      <c r="E31" s="38">
        <v>9</v>
      </c>
      <c r="F31" s="44" t="s">
        <v>138</v>
      </c>
      <c r="G31" s="41" t="s">
        <v>132</v>
      </c>
      <c r="H31" s="6" t="e">
        <f>VLOOKUP($G31,#REF!, 9,FALSE)</f>
        <v>#REF!</v>
      </c>
      <c r="I31" s="7" t="e">
        <f>VLOOKUP($G31,#REF!,11,FALSE)</f>
        <v>#REF!</v>
      </c>
      <c r="J31" s="8">
        <v>1</v>
      </c>
      <c r="K31" s="8">
        <v>1</v>
      </c>
      <c r="L31" s="8">
        <v>1</v>
      </c>
      <c r="M31" s="8">
        <v>1</v>
      </c>
      <c r="N31" s="8">
        <v>1</v>
      </c>
      <c r="O31" s="8">
        <v>1</v>
      </c>
      <c r="P31" s="9">
        <f t="shared" si="4"/>
        <v>1</v>
      </c>
      <c r="Q31" s="9">
        <f t="shared" si="0"/>
        <v>1</v>
      </c>
      <c r="R31" s="10" t="e">
        <f>VLOOKUP(G31,#REF!,10,0)</f>
        <v>#REF!</v>
      </c>
      <c r="S31" s="1" t="e">
        <f>H31*I31*J31*P31*R31</f>
        <v>#REF!</v>
      </c>
      <c r="T31" s="45" t="e">
        <f t="shared" si="2"/>
        <v>#REF!</v>
      </c>
      <c r="U31" s="46"/>
      <c r="V31" s="13">
        <v>36000</v>
      </c>
      <c r="W31" s="33" t="e">
        <f t="shared" si="3"/>
        <v>#REF!</v>
      </c>
      <c r="X31" s="18"/>
    </row>
    <row r="32" spans="1:29" ht="30" customHeight="1" x14ac:dyDescent="0.15">
      <c r="A32" s="36">
        <v>29</v>
      </c>
      <c r="B32" s="25" t="s">
        <v>53</v>
      </c>
      <c r="C32" s="26" t="s">
        <v>54</v>
      </c>
      <c r="D32" s="24" t="s">
        <v>50</v>
      </c>
      <c r="E32" s="37">
        <v>87</v>
      </c>
      <c r="F32" s="44" t="s">
        <v>138</v>
      </c>
      <c r="G32" s="41" t="s">
        <v>132</v>
      </c>
      <c r="H32" s="6" t="e">
        <f>VLOOKUP($G32,#REF!, 9,FALSE)</f>
        <v>#REF!</v>
      </c>
      <c r="I32" s="7" t="e">
        <f>VLOOKUP($G32,#REF!,11,FALSE)</f>
        <v>#REF!</v>
      </c>
      <c r="J32" s="8">
        <v>1</v>
      </c>
      <c r="K32" s="8">
        <v>1</v>
      </c>
      <c r="L32" s="8">
        <v>1</v>
      </c>
      <c r="M32" s="8">
        <v>1</v>
      </c>
      <c r="N32" s="8">
        <v>1</v>
      </c>
      <c r="O32" s="8">
        <v>1</v>
      </c>
      <c r="P32" s="9">
        <f t="shared" ref="P32:P37" si="6">ROUND(K32*L32*M32*N32*O32,3)</f>
        <v>1</v>
      </c>
      <c r="Q32" s="9">
        <f t="shared" ref="Q32:Q44" si="7">P32</f>
        <v>1</v>
      </c>
      <c r="R32" s="10" t="e">
        <f>VLOOKUP(G32,#REF!,10,0)</f>
        <v>#REF!</v>
      </c>
      <c r="S32" s="1" t="e">
        <f t="shared" ref="S32:S37" si="8">H32*I32*J32*P32*R32</f>
        <v>#REF!</v>
      </c>
      <c r="T32" s="45" t="e">
        <f t="shared" si="2"/>
        <v>#REF!</v>
      </c>
      <c r="U32" s="46"/>
      <c r="V32" s="13">
        <v>36000</v>
      </c>
      <c r="W32" s="33" t="e">
        <f t="shared" si="3"/>
        <v>#REF!</v>
      </c>
      <c r="X32" s="32"/>
      <c r="Y32" s="27"/>
      <c r="Z32" s="34"/>
      <c r="AA32" s="34"/>
      <c r="AC32" s="30"/>
    </row>
    <row r="33" spans="1:29" s="13" customFormat="1" ht="30" customHeight="1" x14ac:dyDescent="0.15">
      <c r="A33" s="36">
        <v>30</v>
      </c>
      <c r="B33" s="25" t="s">
        <v>53</v>
      </c>
      <c r="C33" s="26" t="s">
        <v>55</v>
      </c>
      <c r="D33" s="24" t="s">
        <v>50</v>
      </c>
      <c r="E33" s="37">
        <v>134</v>
      </c>
      <c r="F33" s="44" t="s">
        <v>138</v>
      </c>
      <c r="G33" s="41" t="s">
        <v>132</v>
      </c>
      <c r="H33" s="6" t="e">
        <f>VLOOKUP($G33,#REF!, 9,FALSE)</f>
        <v>#REF!</v>
      </c>
      <c r="I33" s="7" t="e">
        <f>VLOOKUP($G33,#REF!,11,FALSE)</f>
        <v>#REF!</v>
      </c>
      <c r="J33" s="8">
        <v>1</v>
      </c>
      <c r="K33" s="8">
        <v>1</v>
      </c>
      <c r="L33" s="8">
        <v>1</v>
      </c>
      <c r="M33" s="8">
        <v>1</v>
      </c>
      <c r="N33" s="8">
        <v>1</v>
      </c>
      <c r="O33" s="8">
        <v>1</v>
      </c>
      <c r="P33" s="9">
        <f t="shared" si="6"/>
        <v>1</v>
      </c>
      <c r="Q33" s="9">
        <f t="shared" si="7"/>
        <v>1</v>
      </c>
      <c r="R33" s="10" t="e">
        <f>VLOOKUP(G33,#REF!,10,0)</f>
        <v>#REF!</v>
      </c>
      <c r="S33" s="1" t="e">
        <f t="shared" si="8"/>
        <v>#REF!</v>
      </c>
      <c r="T33" s="45" t="e">
        <f t="shared" si="2"/>
        <v>#REF!</v>
      </c>
      <c r="U33" s="46"/>
      <c r="V33" s="13">
        <v>36000</v>
      </c>
      <c r="W33" s="33" t="e">
        <f t="shared" si="3"/>
        <v>#REF!</v>
      </c>
      <c r="X33" s="32"/>
      <c r="Z33" s="34"/>
      <c r="AA33" s="34"/>
      <c r="AC33" s="31"/>
    </row>
    <row r="34" spans="1:29" s="13" customFormat="1" ht="30" customHeight="1" x14ac:dyDescent="0.15">
      <c r="A34" s="36">
        <v>31</v>
      </c>
      <c r="B34" s="25" t="s">
        <v>53</v>
      </c>
      <c r="C34" s="26" t="s">
        <v>56</v>
      </c>
      <c r="D34" s="24" t="s">
        <v>50</v>
      </c>
      <c r="E34" s="37">
        <v>39</v>
      </c>
      <c r="F34" s="44" t="s">
        <v>138</v>
      </c>
      <c r="G34" s="41" t="s">
        <v>132</v>
      </c>
      <c r="H34" s="6" t="e">
        <f>VLOOKUP($G34,#REF!, 9,FALSE)</f>
        <v>#REF!</v>
      </c>
      <c r="I34" s="7" t="e">
        <f>VLOOKUP($G34,#REF!,11,FALSE)</f>
        <v>#REF!</v>
      </c>
      <c r="J34" s="8">
        <v>1</v>
      </c>
      <c r="K34" s="8">
        <v>1</v>
      </c>
      <c r="L34" s="8">
        <v>1</v>
      </c>
      <c r="M34" s="8">
        <v>1</v>
      </c>
      <c r="N34" s="8">
        <v>1</v>
      </c>
      <c r="O34" s="8">
        <v>1</v>
      </c>
      <c r="P34" s="9">
        <f t="shared" si="6"/>
        <v>1</v>
      </c>
      <c r="Q34" s="9">
        <f t="shared" si="7"/>
        <v>1</v>
      </c>
      <c r="R34" s="10" t="e">
        <f>VLOOKUP(G34,#REF!,10,0)</f>
        <v>#REF!</v>
      </c>
      <c r="S34" s="1" t="e">
        <f t="shared" si="8"/>
        <v>#REF!</v>
      </c>
      <c r="T34" s="45" t="e">
        <f t="shared" si="2"/>
        <v>#REF!</v>
      </c>
      <c r="U34" s="46"/>
      <c r="V34" s="13">
        <v>36000</v>
      </c>
      <c r="W34" s="33" t="e">
        <f t="shared" si="3"/>
        <v>#REF!</v>
      </c>
      <c r="X34" s="32"/>
      <c r="Z34" s="34"/>
      <c r="AA34" s="34"/>
    </row>
    <row r="35" spans="1:29" s="13" customFormat="1" ht="30" customHeight="1" x14ac:dyDescent="0.15">
      <c r="A35" s="36">
        <v>32</v>
      </c>
      <c r="B35" s="25" t="s">
        <v>53</v>
      </c>
      <c r="C35" s="26" t="s">
        <v>57</v>
      </c>
      <c r="D35" s="24" t="s">
        <v>50</v>
      </c>
      <c r="E35" s="37">
        <v>100</v>
      </c>
      <c r="F35" s="44" t="s">
        <v>138</v>
      </c>
      <c r="G35" s="41" t="s">
        <v>132</v>
      </c>
      <c r="H35" s="6" t="e">
        <f>VLOOKUP($G35,#REF!, 9,FALSE)</f>
        <v>#REF!</v>
      </c>
      <c r="I35" s="7" t="e">
        <f>VLOOKUP($G35,#REF!,11,FALSE)</f>
        <v>#REF!</v>
      </c>
      <c r="J35" s="8">
        <v>1</v>
      </c>
      <c r="K35" s="8">
        <v>1</v>
      </c>
      <c r="L35" s="8">
        <v>1</v>
      </c>
      <c r="M35" s="8">
        <v>1</v>
      </c>
      <c r="N35" s="8">
        <v>1</v>
      </c>
      <c r="O35" s="8">
        <v>1</v>
      </c>
      <c r="P35" s="9">
        <f t="shared" si="6"/>
        <v>1</v>
      </c>
      <c r="Q35" s="9">
        <f t="shared" si="7"/>
        <v>1</v>
      </c>
      <c r="R35" s="10" t="e">
        <f>VLOOKUP(G35,#REF!,10,0)</f>
        <v>#REF!</v>
      </c>
      <c r="S35" s="1" t="e">
        <f t="shared" si="8"/>
        <v>#REF!</v>
      </c>
      <c r="T35" s="45" t="e">
        <f t="shared" si="2"/>
        <v>#REF!</v>
      </c>
      <c r="U35" s="46"/>
      <c r="V35" s="13">
        <v>36000</v>
      </c>
      <c r="W35" s="33" t="e">
        <f t="shared" si="3"/>
        <v>#REF!</v>
      </c>
      <c r="X35" s="32"/>
      <c r="Z35" s="34"/>
      <c r="AA35" s="34"/>
    </row>
    <row r="36" spans="1:29" s="13" customFormat="1" ht="30" customHeight="1" x14ac:dyDescent="0.15">
      <c r="A36" s="36">
        <v>33</v>
      </c>
      <c r="B36" s="25" t="s">
        <v>53</v>
      </c>
      <c r="C36" s="26" t="s">
        <v>58</v>
      </c>
      <c r="D36" s="24" t="s">
        <v>50</v>
      </c>
      <c r="E36" s="37">
        <v>199</v>
      </c>
      <c r="F36" s="44" t="s">
        <v>138</v>
      </c>
      <c r="G36" s="41" t="s">
        <v>132</v>
      </c>
      <c r="H36" s="6" t="e">
        <f>VLOOKUP($G36,#REF!, 9,FALSE)</f>
        <v>#REF!</v>
      </c>
      <c r="I36" s="7" t="e">
        <f>VLOOKUP($G36,#REF!,11,FALSE)</f>
        <v>#REF!</v>
      </c>
      <c r="J36" s="8">
        <v>1</v>
      </c>
      <c r="K36" s="8">
        <v>1</v>
      </c>
      <c r="L36" s="8">
        <v>1</v>
      </c>
      <c r="M36" s="8">
        <v>1</v>
      </c>
      <c r="N36" s="8">
        <v>1</v>
      </c>
      <c r="O36" s="8">
        <v>1</v>
      </c>
      <c r="P36" s="9">
        <f t="shared" si="6"/>
        <v>1</v>
      </c>
      <c r="Q36" s="9">
        <f t="shared" si="7"/>
        <v>1</v>
      </c>
      <c r="R36" s="10" t="e">
        <f>VLOOKUP(G36,#REF!,10,0)</f>
        <v>#REF!</v>
      </c>
      <c r="S36" s="1" t="e">
        <f t="shared" si="8"/>
        <v>#REF!</v>
      </c>
      <c r="T36" s="45" t="e">
        <f t="shared" si="2"/>
        <v>#REF!</v>
      </c>
      <c r="U36" s="46"/>
      <c r="V36" s="13">
        <v>36000</v>
      </c>
      <c r="W36" s="33" t="e">
        <f t="shared" si="3"/>
        <v>#REF!</v>
      </c>
      <c r="X36" s="32"/>
      <c r="Z36" s="34"/>
      <c r="AA36" s="34"/>
    </row>
    <row r="37" spans="1:29" s="13" customFormat="1" ht="30" customHeight="1" x14ac:dyDescent="0.15">
      <c r="A37" s="36">
        <v>34</v>
      </c>
      <c r="B37" s="25" t="s">
        <v>53</v>
      </c>
      <c r="C37" s="20" t="s">
        <v>59</v>
      </c>
      <c r="D37" s="24" t="s">
        <v>49</v>
      </c>
      <c r="E37" s="37">
        <v>5</v>
      </c>
      <c r="F37" s="43" t="s">
        <v>136</v>
      </c>
      <c r="G37" s="41" t="s">
        <v>130</v>
      </c>
      <c r="H37" s="6" t="e">
        <f>VLOOKUP($G37,#REF!, 9,FALSE)</f>
        <v>#REF!</v>
      </c>
      <c r="I37" s="7" t="e">
        <f>VLOOKUP($G37,#REF!,11,FALSE)</f>
        <v>#REF!</v>
      </c>
      <c r="J37" s="8">
        <v>1</v>
      </c>
      <c r="K37" s="8">
        <v>1.05</v>
      </c>
      <c r="L37" s="8">
        <v>1</v>
      </c>
      <c r="M37" s="8">
        <v>1</v>
      </c>
      <c r="N37" s="8">
        <v>1</v>
      </c>
      <c r="O37" s="8">
        <v>1</v>
      </c>
      <c r="P37" s="9">
        <f t="shared" si="6"/>
        <v>1.05</v>
      </c>
      <c r="Q37" s="9">
        <f t="shared" si="7"/>
        <v>1.05</v>
      </c>
      <c r="R37" s="10" t="e">
        <f>VLOOKUP(G37,#REF!,10,0)</f>
        <v>#REF!</v>
      </c>
      <c r="S37" s="1" t="e">
        <f t="shared" si="8"/>
        <v>#REF!</v>
      </c>
      <c r="T37" s="45" t="e">
        <f t="shared" si="2"/>
        <v>#REF!</v>
      </c>
      <c r="U37" s="46"/>
      <c r="V37" s="13">
        <v>61000</v>
      </c>
      <c r="W37" s="33" t="e">
        <f t="shared" si="3"/>
        <v>#REF!</v>
      </c>
      <c r="X37" s="18"/>
    </row>
    <row r="38" spans="1:29" s="13" customFormat="1" ht="30" customHeight="1" x14ac:dyDescent="0.15">
      <c r="A38" s="36">
        <v>35</v>
      </c>
      <c r="B38" s="25" t="s">
        <v>53</v>
      </c>
      <c r="C38" s="20" t="s">
        <v>60</v>
      </c>
      <c r="D38" s="24" t="s">
        <v>47</v>
      </c>
      <c r="E38" s="37">
        <v>69</v>
      </c>
      <c r="F38" s="44" t="s">
        <v>135</v>
      </c>
      <c r="G38" s="41" t="s">
        <v>133</v>
      </c>
      <c r="H38" s="6" t="e">
        <f>VLOOKUP($G38,#REF!, 9,FALSE)</f>
        <v>#REF!</v>
      </c>
      <c r="I38" s="7" t="e">
        <f>VLOOKUP($G38,#REF!,11,FALSE)</f>
        <v>#REF!</v>
      </c>
      <c r="J38" s="8">
        <v>1</v>
      </c>
      <c r="K38" s="8">
        <v>1.03</v>
      </c>
      <c r="L38" s="8">
        <v>1</v>
      </c>
      <c r="M38" s="8">
        <v>1</v>
      </c>
      <c r="N38" s="8">
        <v>1</v>
      </c>
      <c r="O38" s="8">
        <f>1/3</f>
        <v>0.33333333333333331</v>
      </c>
      <c r="P38" s="9">
        <f t="shared" ref="P38:P44" si="9">ROUND(K38*L38*M38*N38*O38,3)</f>
        <v>0.34300000000000003</v>
      </c>
      <c r="Q38" s="9">
        <f t="shared" si="7"/>
        <v>0.34300000000000003</v>
      </c>
      <c r="R38" s="10" t="e">
        <f>VLOOKUP(G38,#REF!,10,0)</f>
        <v>#REF!</v>
      </c>
      <c r="S38" s="1" t="e">
        <f t="shared" ref="S38:S44" si="10">H38*I38*J38*P38*R38</f>
        <v>#REF!</v>
      </c>
      <c r="T38" s="45" t="e">
        <f t="shared" si="2"/>
        <v>#REF!</v>
      </c>
      <c r="U38" s="41" t="s">
        <v>144</v>
      </c>
      <c r="V38" s="13">
        <v>25000</v>
      </c>
      <c r="W38" s="33" t="e">
        <f t="shared" si="3"/>
        <v>#REF!</v>
      </c>
      <c r="X38" s="18"/>
    </row>
    <row r="39" spans="1:29" s="13" customFormat="1" ht="30" customHeight="1" x14ac:dyDescent="0.15">
      <c r="A39" s="36">
        <v>36</v>
      </c>
      <c r="B39" s="25" t="s">
        <v>53</v>
      </c>
      <c r="C39" s="20" t="s">
        <v>61</v>
      </c>
      <c r="D39" s="24" t="s">
        <v>48</v>
      </c>
      <c r="E39" s="37">
        <v>17</v>
      </c>
      <c r="F39" s="43" t="s">
        <v>136</v>
      </c>
      <c r="G39" s="41" t="s">
        <v>133</v>
      </c>
      <c r="H39" s="6" t="e">
        <f>VLOOKUP($G39,#REF!, 9,FALSE)</f>
        <v>#REF!</v>
      </c>
      <c r="I39" s="7" t="e">
        <f>VLOOKUP($G39,#REF!,11,FALSE)</f>
        <v>#REF!</v>
      </c>
      <c r="J39" s="8">
        <v>1</v>
      </c>
      <c r="K39" s="8">
        <v>1.03</v>
      </c>
      <c r="L39" s="8">
        <v>1</v>
      </c>
      <c r="M39" s="8">
        <v>1</v>
      </c>
      <c r="N39" s="8">
        <v>1</v>
      </c>
      <c r="O39" s="8">
        <v>0.33333333333333331</v>
      </c>
      <c r="P39" s="9">
        <f t="shared" si="9"/>
        <v>0.34300000000000003</v>
      </c>
      <c r="Q39" s="9">
        <f t="shared" si="7"/>
        <v>0.34300000000000003</v>
      </c>
      <c r="R39" s="10" t="e">
        <f>VLOOKUP(G39,#REF!,10,0)</f>
        <v>#REF!</v>
      </c>
      <c r="S39" s="1" t="e">
        <f t="shared" si="10"/>
        <v>#REF!</v>
      </c>
      <c r="T39" s="45" t="e">
        <f t="shared" si="2"/>
        <v>#REF!</v>
      </c>
      <c r="U39" s="41"/>
      <c r="V39" s="13">
        <v>24000</v>
      </c>
      <c r="W39" s="33" t="e">
        <f t="shared" si="3"/>
        <v>#REF!</v>
      </c>
      <c r="X39" s="18"/>
    </row>
    <row r="40" spans="1:29" s="13" customFormat="1" ht="30" customHeight="1" x14ac:dyDescent="0.15">
      <c r="A40" s="36">
        <v>37</v>
      </c>
      <c r="B40" s="25" t="s">
        <v>53</v>
      </c>
      <c r="C40" s="20" t="s">
        <v>62</v>
      </c>
      <c r="D40" s="24" t="s">
        <v>50</v>
      </c>
      <c r="E40" s="37">
        <v>3</v>
      </c>
      <c r="F40" s="44" t="s">
        <v>135</v>
      </c>
      <c r="G40" s="41" t="s">
        <v>133</v>
      </c>
      <c r="H40" s="6" t="e">
        <f>VLOOKUP($G40,#REF!, 9,FALSE)</f>
        <v>#REF!</v>
      </c>
      <c r="I40" s="7" t="e">
        <f>VLOOKUP($G40,#REF!,11,FALSE)</f>
        <v>#REF!</v>
      </c>
      <c r="J40" s="8">
        <v>1</v>
      </c>
      <c r="K40" s="8">
        <v>1.03</v>
      </c>
      <c r="L40" s="8">
        <v>1</v>
      </c>
      <c r="M40" s="8">
        <v>1</v>
      </c>
      <c r="N40" s="8">
        <v>1</v>
      </c>
      <c r="O40" s="8">
        <f>1/3</f>
        <v>0.33333333333333331</v>
      </c>
      <c r="P40" s="9">
        <f t="shared" si="9"/>
        <v>0.34300000000000003</v>
      </c>
      <c r="Q40" s="9">
        <f t="shared" si="7"/>
        <v>0.34300000000000003</v>
      </c>
      <c r="R40" s="10" t="e">
        <f>VLOOKUP(G40,#REF!,10,0)</f>
        <v>#REF!</v>
      </c>
      <c r="S40" s="1" t="e">
        <f t="shared" si="10"/>
        <v>#REF!</v>
      </c>
      <c r="T40" s="45" t="e">
        <f t="shared" si="2"/>
        <v>#REF!</v>
      </c>
      <c r="U40" s="41" t="s">
        <v>144</v>
      </c>
      <c r="V40" s="13">
        <v>25000</v>
      </c>
      <c r="W40" s="33" t="e">
        <f t="shared" si="3"/>
        <v>#REF!</v>
      </c>
      <c r="X40" s="18"/>
    </row>
    <row r="41" spans="1:29" s="13" customFormat="1" ht="30" customHeight="1" x14ac:dyDescent="0.15">
      <c r="A41" s="36">
        <v>38</v>
      </c>
      <c r="B41" s="25" t="s">
        <v>53</v>
      </c>
      <c r="C41" s="20" t="s">
        <v>63</v>
      </c>
      <c r="D41" s="24" t="s">
        <v>50</v>
      </c>
      <c r="E41" s="37">
        <v>7</v>
      </c>
      <c r="F41" s="44" t="s">
        <v>135</v>
      </c>
      <c r="G41" s="41" t="s">
        <v>133</v>
      </c>
      <c r="H41" s="6" t="e">
        <f>VLOOKUP($G41,#REF!, 9,FALSE)</f>
        <v>#REF!</v>
      </c>
      <c r="I41" s="7" t="e">
        <f>VLOOKUP($G41,#REF!,11,FALSE)</f>
        <v>#REF!</v>
      </c>
      <c r="J41" s="8">
        <v>1</v>
      </c>
      <c r="K41" s="8">
        <v>1.03</v>
      </c>
      <c r="L41" s="8">
        <v>1</v>
      </c>
      <c r="M41" s="8">
        <v>1</v>
      </c>
      <c r="N41" s="8">
        <v>1</v>
      </c>
      <c r="O41" s="8">
        <f>1/3</f>
        <v>0.33333333333333331</v>
      </c>
      <c r="P41" s="9">
        <f t="shared" si="9"/>
        <v>0.34300000000000003</v>
      </c>
      <c r="Q41" s="9">
        <f t="shared" si="7"/>
        <v>0.34300000000000003</v>
      </c>
      <c r="R41" s="10" t="e">
        <f>VLOOKUP(G41,#REF!,10,0)</f>
        <v>#REF!</v>
      </c>
      <c r="S41" s="1" t="e">
        <f t="shared" si="10"/>
        <v>#REF!</v>
      </c>
      <c r="T41" s="45" t="e">
        <f t="shared" si="2"/>
        <v>#REF!</v>
      </c>
      <c r="U41" s="41" t="s">
        <v>144</v>
      </c>
      <c r="V41" s="13">
        <v>25000</v>
      </c>
      <c r="W41" s="33" t="e">
        <f t="shared" si="3"/>
        <v>#REF!</v>
      </c>
      <c r="X41" s="18"/>
    </row>
    <row r="42" spans="1:29" s="13" customFormat="1" ht="30" customHeight="1" x14ac:dyDescent="0.15">
      <c r="A42" s="36">
        <v>39</v>
      </c>
      <c r="B42" s="25" t="s">
        <v>53</v>
      </c>
      <c r="C42" s="20" t="s">
        <v>64</v>
      </c>
      <c r="D42" s="5" t="s">
        <v>48</v>
      </c>
      <c r="E42" s="38">
        <v>20</v>
      </c>
      <c r="F42" s="44" t="s">
        <v>135</v>
      </c>
      <c r="G42" s="41" t="s">
        <v>133</v>
      </c>
      <c r="H42" s="6" t="e">
        <f>VLOOKUP($G42,#REF!, 9,FALSE)</f>
        <v>#REF!</v>
      </c>
      <c r="I42" s="7" t="e">
        <f>VLOOKUP($G42,#REF!,11,FALSE)</f>
        <v>#REF!</v>
      </c>
      <c r="J42" s="8">
        <v>1</v>
      </c>
      <c r="K42" s="8">
        <v>1.03</v>
      </c>
      <c r="L42" s="8">
        <v>1</v>
      </c>
      <c r="M42" s="8">
        <v>1</v>
      </c>
      <c r="N42" s="8">
        <v>1</v>
      </c>
      <c r="O42" s="8">
        <v>0.33333333333333331</v>
      </c>
      <c r="P42" s="9">
        <f t="shared" si="9"/>
        <v>0.34300000000000003</v>
      </c>
      <c r="Q42" s="9">
        <f t="shared" si="7"/>
        <v>0.34300000000000003</v>
      </c>
      <c r="R42" s="10" t="e">
        <f>VLOOKUP(G42,#REF!,10,0)</f>
        <v>#REF!</v>
      </c>
      <c r="S42" s="1" t="e">
        <f t="shared" si="10"/>
        <v>#REF!</v>
      </c>
      <c r="T42" s="45" t="e">
        <f t="shared" si="2"/>
        <v>#REF!</v>
      </c>
      <c r="U42" s="46"/>
      <c r="V42" s="13">
        <v>25000</v>
      </c>
      <c r="W42" s="33" t="e">
        <f t="shared" si="3"/>
        <v>#REF!</v>
      </c>
      <c r="X42" s="18"/>
    </row>
    <row r="43" spans="1:29" s="13" customFormat="1" ht="30" customHeight="1" x14ac:dyDescent="0.15">
      <c r="A43" s="36">
        <v>40</v>
      </c>
      <c r="B43" s="25" t="s">
        <v>53</v>
      </c>
      <c r="C43" s="20" t="s">
        <v>65</v>
      </c>
      <c r="D43" s="5" t="s">
        <v>47</v>
      </c>
      <c r="E43" s="38">
        <v>36</v>
      </c>
      <c r="F43" s="44" t="s">
        <v>135</v>
      </c>
      <c r="G43" s="41" t="s">
        <v>133</v>
      </c>
      <c r="H43" s="6" t="e">
        <f>VLOOKUP($G43,#REF!, 9,FALSE)</f>
        <v>#REF!</v>
      </c>
      <c r="I43" s="7" t="e">
        <f>VLOOKUP($G43,#REF!,11,FALSE)</f>
        <v>#REF!</v>
      </c>
      <c r="J43" s="8">
        <v>1</v>
      </c>
      <c r="K43" s="8">
        <v>1.03</v>
      </c>
      <c r="L43" s="8">
        <v>1</v>
      </c>
      <c r="M43" s="8">
        <v>1</v>
      </c>
      <c r="N43" s="8">
        <v>1</v>
      </c>
      <c r="O43" s="8">
        <v>1</v>
      </c>
      <c r="P43" s="9">
        <f t="shared" si="9"/>
        <v>1.03</v>
      </c>
      <c r="Q43" s="9">
        <f t="shared" si="7"/>
        <v>1.03</v>
      </c>
      <c r="R43" s="10" t="e">
        <f>VLOOKUP(G43,#REF!,10,0)</f>
        <v>#REF!</v>
      </c>
      <c r="S43" s="1" t="e">
        <f t="shared" si="10"/>
        <v>#REF!</v>
      </c>
      <c r="T43" s="45" t="e">
        <f t="shared" si="2"/>
        <v>#REF!</v>
      </c>
      <c r="U43" s="46"/>
      <c r="V43" s="13">
        <v>75000</v>
      </c>
      <c r="W43" s="33" t="e">
        <f t="shared" si="3"/>
        <v>#REF!</v>
      </c>
      <c r="X43" s="18"/>
    </row>
    <row r="44" spans="1:29" s="13" customFormat="1" ht="30" customHeight="1" x14ac:dyDescent="0.15">
      <c r="A44" s="36">
        <v>41</v>
      </c>
      <c r="B44" s="25" t="s">
        <v>53</v>
      </c>
      <c r="C44" s="20" t="s">
        <v>66</v>
      </c>
      <c r="D44" s="5" t="s">
        <v>49</v>
      </c>
      <c r="E44" s="38">
        <v>93</v>
      </c>
      <c r="F44" s="43" t="s">
        <v>136</v>
      </c>
      <c r="G44" s="41" t="s">
        <v>130</v>
      </c>
      <c r="H44" s="6" t="e">
        <f>VLOOKUP($G44,#REF!, 9,FALSE)</f>
        <v>#REF!</v>
      </c>
      <c r="I44" s="7" t="e">
        <f>VLOOKUP($G44,#REF!,11,FALSE)</f>
        <v>#REF!</v>
      </c>
      <c r="J44" s="8">
        <v>1</v>
      </c>
      <c r="K44" s="8">
        <v>1.05</v>
      </c>
      <c r="L44" s="8">
        <v>1</v>
      </c>
      <c r="M44" s="8">
        <v>1</v>
      </c>
      <c r="N44" s="8">
        <v>1</v>
      </c>
      <c r="O44" s="8">
        <v>1</v>
      </c>
      <c r="P44" s="9">
        <f t="shared" si="9"/>
        <v>1.05</v>
      </c>
      <c r="Q44" s="9">
        <f t="shared" si="7"/>
        <v>1.05</v>
      </c>
      <c r="R44" s="10" t="e">
        <f>VLOOKUP(G44,#REF!,10,0)</f>
        <v>#REF!</v>
      </c>
      <c r="S44" s="1" t="e">
        <f t="shared" si="10"/>
        <v>#REF!</v>
      </c>
      <c r="T44" s="45" t="e">
        <f t="shared" si="2"/>
        <v>#REF!</v>
      </c>
      <c r="U44" s="46"/>
      <c r="V44" s="13">
        <v>61000</v>
      </c>
      <c r="W44" s="33" t="e">
        <f t="shared" si="3"/>
        <v>#REF!</v>
      </c>
      <c r="X44" s="18"/>
    </row>
    <row r="45" spans="1:29" s="13" customFormat="1" ht="30" customHeight="1" x14ac:dyDescent="0.15">
      <c r="A45" s="36">
        <v>42</v>
      </c>
      <c r="B45" s="25" t="s">
        <v>53</v>
      </c>
      <c r="C45" s="20" t="s">
        <v>67</v>
      </c>
      <c r="D45" s="5" t="s">
        <v>50</v>
      </c>
      <c r="E45" s="38">
        <v>55</v>
      </c>
      <c r="F45" s="44" t="s">
        <v>135</v>
      </c>
      <c r="G45" s="41" t="s">
        <v>130</v>
      </c>
      <c r="H45" s="6" t="e">
        <f>VLOOKUP($G45,#REF!, 9,FALSE)</f>
        <v>#REF!</v>
      </c>
      <c r="I45" s="7" t="e">
        <f>VLOOKUP($G45,#REF!,11,FALSE)</f>
        <v>#REF!</v>
      </c>
      <c r="J45" s="8">
        <v>1</v>
      </c>
      <c r="K45" s="8">
        <v>1.05</v>
      </c>
      <c r="L45" s="8">
        <v>1</v>
      </c>
      <c r="M45" s="8">
        <v>1</v>
      </c>
      <c r="N45" s="8">
        <v>1.03</v>
      </c>
      <c r="O45" s="8">
        <v>1</v>
      </c>
      <c r="P45" s="9">
        <f t="shared" ref="P45:P92" si="11">ROUND(K45*L45*M45*N45*O45,3)</f>
        <v>1.0820000000000001</v>
      </c>
      <c r="Q45" s="9">
        <f t="shared" ref="Q45:Q94" si="12">P45</f>
        <v>1.0820000000000001</v>
      </c>
      <c r="R45" s="10" t="e">
        <f>VLOOKUP(G45,#REF!,10,0)</f>
        <v>#REF!</v>
      </c>
      <c r="S45" s="1" t="e">
        <f t="shared" ref="S45:S84" si="13">H45*I45*J45*P45*R45</f>
        <v>#REF!</v>
      </c>
      <c r="T45" s="45" t="e">
        <f t="shared" si="2"/>
        <v>#REF!</v>
      </c>
      <c r="U45" s="46"/>
      <c r="V45" s="13">
        <v>63000</v>
      </c>
      <c r="W45" s="33" t="e">
        <f t="shared" si="3"/>
        <v>#REF!</v>
      </c>
      <c r="X45" s="18"/>
    </row>
    <row r="46" spans="1:29" s="13" customFormat="1" ht="30" customHeight="1" x14ac:dyDescent="0.15">
      <c r="A46" s="36">
        <v>43</v>
      </c>
      <c r="B46" s="25" t="s">
        <v>53</v>
      </c>
      <c r="C46" s="20" t="s">
        <v>68</v>
      </c>
      <c r="D46" s="5" t="s">
        <v>48</v>
      </c>
      <c r="E46" s="38">
        <v>17</v>
      </c>
      <c r="F46" s="44" t="s">
        <v>135</v>
      </c>
      <c r="G46" s="41" t="s">
        <v>133</v>
      </c>
      <c r="H46" s="6" t="e">
        <f>VLOOKUP($G46,#REF!, 9,FALSE)</f>
        <v>#REF!</v>
      </c>
      <c r="I46" s="7" t="e">
        <f>VLOOKUP($G46,#REF!,11,FALSE)</f>
        <v>#REF!</v>
      </c>
      <c r="J46" s="8">
        <v>1</v>
      </c>
      <c r="K46" s="8">
        <v>1.03</v>
      </c>
      <c r="L46" s="8">
        <v>1</v>
      </c>
      <c r="M46" s="8">
        <v>1</v>
      </c>
      <c r="N46" s="8">
        <v>1</v>
      </c>
      <c r="O46" s="8">
        <v>0.33333333333333331</v>
      </c>
      <c r="P46" s="9">
        <f t="shared" si="11"/>
        <v>0.34300000000000003</v>
      </c>
      <c r="Q46" s="9">
        <f t="shared" si="12"/>
        <v>0.34300000000000003</v>
      </c>
      <c r="R46" s="10" t="e">
        <f>VLOOKUP(G46,#REF!,10,0)</f>
        <v>#REF!</v>
      </c>
      <c r="S46" s="1" t="e">
        <f t="shared" si="13"/>
        <v>#REF!</v>
      </c>
      <c r="T46" s="45" t="e">
        <f t="shared" si="2"/>
        <v>#REF!</v>
      </c>
      <c r="U46" s="46"/>
      <c r="V46" s="13">
        <v>25000</v>
      </c>
      <c r="W46" s="33" t="e">
        <f t="shared" si="3"/>
        <v>#REF!</v>
      </c>
      <c r="X46" s="18"/>
    </row>
    <row r="47" spans="1:29" s="13" customFormat="1" ht="30" customHeight="1" x14ac:dyDescent="0.15">
      <c r="A47" s="36">
        <v>44</v>
      </c>
      <c r="B47" s="25" t="s">
        <v>53</v>
      </c>
      <c r="C47" s="20" t="s">
        <v>69</v>
      </c>
      <c r="D47" s="5" t="s">
        <v>50</v>
      </c>
      <c r="E47" s="38">
        <v>5</v>
      </c>
      <c r="F47" s="44" t="s">
        <v>135</v>
      </c>
      <c r="G47" s="41" t="s">
        <v>133</v>
      </c>
      <c r="H47" s="6" t="e">
        <f>VLOOKUP($G47,#REF!, 9,FALSE)</f>
        <v>#REF!</v>
      </c>
      <c r="I47" s="7" t="e">
        <f>VLOOKUP($G47,#REF!,11,FALSE)</f>
        <v>#REF!</v>
      </c>
      <c r="J47" s="8">
        <v>1</v>
      </c>
      <c r="K47" s="8">
        <v>1.03</v>
      </c>
      <c r="L47" s="8">
        <v>1</v>
      </c>
      <c r="M47" s="8">
        <v>1</v>
      </c>
      <c r="N47" s="8">
        <v>0.97</v>
      </c>
      <c r="O47" s="8">
        <v>1</v>
      </c>
      <c r="P47" s="9">
        <f t="shared" si="11"/>
        <v>0.999</v>
      </c>
      <c r="Q47" s="9">
        <f t="shared" si="12"/>
        <v>0.999</v>
      </c>
      <c r="R47" s="10" t="e">
        <f>VLOOKUP(G47,#REF!,10,0)</f>
        <v>#REF!</v>
      </c>
      <c r="S47" s="1" t="e">
        <f t="shared" si="13"/>
        <v>#REF!</v>
      </c>
      <c r="T47" s="45" t="e">
        <f t="shared" si="2"/>
        <v>#REF!</v>
      </c>
      <c r="U47" s="46"/>
      <c r="V47" s="13">
        <v>72000</v>
      </c>
      <c r="W47" s="33" t="e">
        <f t="shared" si="3"/>
        <v>#REF!</v>
      </c>
      <c r="X47" s="18"/>
    </row>
    <row r="48" spans="1:29" s="13" customFormat="1" ht="30" customHeight="1" x14ac:dyDescent="0.15">
      <c r="A48" s="36">
        <v>45</v>
      </c>
      <c r="B48" s="25" t="s">
        <v>53</v>
      </c>
      <c r="C48" s="20" t="s">
        <v>70</v>
      </c>
      <c r="D48" s="5" t="s">
        <v>47</v>
      </c>
      <c r="E48" s="38">
        <v>30</v>
      </c>
      <c r="F48" s="44" t="s">
        <v>135</v>
      </c>
      <c r="G48" s="41" t="s">
        <v>133</v>
      </c>
      <c r="H48" s="6" t="e">
        <f>VLOOKUP($G48,#REF!, 9,FALSE)</f>
        <v>#REF!</v>
      </c>
      <c r="I48" s="7" t="e">
        <f>VLOOKUP($G48,#REF!,11,FALSE)</f>
        <v>#REF!</v>
      </c>
      <c r="J48" s="8">
        <v>1</v>
      </c>
      <c r="K48" s="8">
        <v>1.03</v>
      </c>
      <c r="L48" s="8">
        <v>1</v>
      </c>
      <c r="M48" s="8">
        <v>1</v>
      </c>
      <c r="N48" s="8">
        <v>1</v>
      </c>
      <c r="O48" s="8">
        <v>1</v>
      </c>
      <c r="P48" s="9">
        <f t="shared" si="11"/>
        <v>1.03</v>
      </c>
      <c r="Q48" s="9">
        <f t="shared" si="12"/>
        <v>1.03</v>
      </c>
      <c r="R48" s="10" t="e">
        <f>VLOOKUP(G48,#REF!,10,0)</f>
        <v>#REF!</v>
      </c>
      <c r="S48" s="1" t="e">
        <f t="shared" si="13"/>
        <v>#REF!</v>
      </c>
      <c r="T48" s="45" t="e">
        <f t="shared" si="2"/>
        <v>#REF!</v>
      </c>
      <c r="U48" s="46"/>
      <c r="V48" s="13">
        <v>75000</v>
      </c>
      <c r="W48" s="33" t="e">
        <f t="shared" si="3"/>
        <v>#REF!</v>
      </c>
      <c r="X48" s="18"/>
    </row>
    <row r="49" spans="1:24" s="13" customFormat="1" ht="30" customHeight="1" x14ac:dyDescent="0.15">
      <c r="A49" s="36">
        <v>46</v>
      </c>
      <c r="B49" s="25" t="s">
        <v>53</v>
      </c>
      <c r="C49" s="20" t="s">
        <v>71</v>
      </c>
      <c r="D49" s="5" t="s">
        <v>50</v>
      </c>
      <c r="E49" s="38">
        <v>1</v>
      </c>
      <c r="F49" s="44" t="s">
        <v>135</v>
      </c>
      <c r="G49" s="41" t="s">
        <v>133</v>
      </c>
      <c r="H49" s="6" t="e">
        <f>VLOOKUP($G49,#REF!, 9,FALSE)</f>
        <v>#REF!</v>
      </c>
      <c r="I49" s="7" t="e">
        <f>VLOOKUP($G49,#REF!,11,FALSE)</f>
        <v>#REF!</v>
      </c>
      <c r="J49" s="8">
        <v>1</v>
      </c>
      <c r="K49" s="8">
        <v>1.03</v>
      </c>
      <c r="L49" s="8">
        <v>1</v>
      </c>
      <c r="M49" s="8">
        <v>1</v>
      </c>
      <c r="N49" s="8">
        <v>0.97</v>
      </c>
      <c r="O49" s="8">
        <v>1</v>
      </c>
      <c r="P49" s="9">
        <f t="shared" si="11"/>
        <v>0.999</v>
      </c>
      <c r="Q49" s="9">
        <f t="shared" si="12"/>
        <v>0.999</v>
      </c>
      <c r="R49" s="10" t="e">
        <f>VLOOKUP(G49,#REF!,10,0)</f>
        <v>#REF!</v>
      </c>
      <c r="S49" s="1" t="e">
        <f t="shared" si="13"/>
        <v>#REF!</v>
      </c>
      <c r="T49" s="45" t="e">
        <f t="shared" si="2"/>
        <v>#REF!</v>
      </c>
      <c r="U49" s="46"/>
      <c r="V49" s="13">
        <v>72000</v>
      </c>
      <c r="W49" s="33" t="e">
        <f t="shared" si="3"/>
        <v>#REF!</v>
      </c>
      <c r="X49" s="18"/>
    </row>
    <row r="50" spans="1:24" s="13" customFormat="1" ht="30" customHeight="1" x14ac:dyDescent="0.15">
      <c r="A50" s="36">
        <v>47</v>
      </c>
      <c r="B50" s="25" t="s">
        <v>53</v>
      </c>
      <c r="C50" s="20" t="s">
        <v>72</v>
      </c>
      <c r="D50" s="5" t="s">
        <v>47</v>
      </c>
      <c r="E50" s="38">
        <v>29</v>
      </c>
      <c r="F50" s="44" t="s">
        <v>135</v>
      </c>
      <c r="G50" s="41" t="s">
        <v>133</v>
      </c>
      <c r="H50" s="6" t="e">
        <f>VLOOKUP($G50,#REF!, 9,FALSE)</f>
        <v>#REF!</v>
      </c>
      <c r="I50" s="7" t="e">
        <f>VLOOKUP($G50,#REF!,11,FALSE)</f>
        <v>#REF!</v>
      </c>
      <c r="J50" s="8">
        <v>1</v>
      </c>
      <c r="K50" s="8">
        <v>1.03</v>
      </c>
      <c r="L50" s="8">
        <v>1</v>
      </c>
      <c r="M50" s="8">
        <v>1</v>
      </c>
      <c r="N50" s="8">
        <v>1</v>
      </c>
      <c r="O50" s="8">
        <v>1</v>
      </c>
      <c r="P50" s="9">
        <f t="shared" si="11"/>
        <v>1.03</v>
      </c>
      <c r="Q50" s="9">
        <f t="shared" si="12"/>
        <v>1.03</v>
      </c>
      <c r="R50" s="10" t="e">
        <f>VLOOKUP(G50,#REF!,10,0)</f>
        <v>#REF!</v>
      </c>
      <c r="S50" s="1" t="e">
        <f t="shared" si="13"/>
        <v>#REF!</v>
      </c>
      <c r="T50" s="45" t="e">
        <f t="shared" si="2"/>
        <v>#REF!</v>
      </c>
      <c r="U50" s="46"/>
      <c r="V50" s="13">
        <v>75000</v>
      </c>
      <c r="W50" s="33" t="e">
        <f t="shared" si="3"/>
        <v>#REF!</v>
      </c>
      <c r="X50" s="18"/>
    </row>
    <row r="51" spans="1:24" s="13" customFormat="1" ht="30" customHeight="1" x14ac:dyDescent="0.15">
      <c r="A51" s="36">
        <v>48</v>
      </c>
      <c r="B51" s="25" t="s">
        <v>53</v>
      </c>
      <c r="C51" s="20" t="s">
        <v>73</v>
      </c>
      <c r="D51" s="5" t="s">
        <v>47</v>
      </c>
      <c r="E51" s="38">
        <v>12</v>
      </c>
      <c r="F51" s="44" t="s">
        <v>135</v>
      </c>
      <c r="G51" s="41" t="s">
        <v>133</v>
      </c>
      <c r="H51" s="6" t="e">
        <f>VLOOKUP($G51,#REF!, 9,FALSE)</f>
        <v>#REF!</v>
      </c>
      <c r="I51" s="7" t="e">
        <f>VLOOKUP($G51,#REF!,11,FALSE)</f>
        <v>#REF!</v>
      </c>
      <c r="J51" s="8">
        <v>1</v>
      </c>
      <c r="K51" s="8">
        <v>1.03</v>
      </c>
      <c r="L51" s="8">
        <v>1</v>
      </c>
      <c r="M51" s="8">
        <v>1</v>
      </c>
      <c r="N51" s="8">
        <v>1</v>
      </c>
      <c r="O51" s="8">
        <v>1</v>
      </c>
      <c r="P51" s="9">
        <f t="shared" si="11"/>
        <v>1.03</v>
      </c>
      <c r="Q51" s="9">
        <f t="shared" si="12"/>
        <v>1.03</v>
      </c>
      <c r="R51" s="10" t="e">
        <f>VLOOKUP(G51,#REF!,10,0)</f>
        <v>#REF!</v>
      </c>
      <c r="S51" s="1" t="e">
        <f t="shared" si="13"/>
        <v>#REF!</v>
      </c>
      <c r="T51" s="45" t="e">
        <f t="shared" si="2"/>
        <v>#REF!</v>
      </c>
      <c r="U51" s="46"/>
      <c r="V51" s="13">
        <v>75000</v>
      </c>
      <c r="W51" s="33" t="e">
        <f t="shared" si="3"/>
        <v>#REF!</v>
      </c>
      <c r="X51" s="18"/>
    </row>
    <row r="52" spans="1:24" s="13" customFormat="1" ht="30" customHeight="1" x14ac:dyDescent="0.15">
      <c r="A52" s="36">
        <v>49</v>
      </c>
      <c r="B52" s="25" t="s">
        <v>53</v>
      </c>
      <c r="C52" s="20" t="s">
        <v>74</v>
      </c>
      <c r="D52" s="5" t="s">
        <v>47</v>
      </c>
      <c r="E52" s="38">
        <v>23</v>
      </c>
      <c r="F52" s="44" t="s">
        <v>135</v>
      </c>
      <c r="G52" s="41" t="s">
        <v>133</v>
      </c>
      <c r="H52" s="6" t="e">
        <f>VLOOKUP($G52,#REF!, 9,FALSE)</f>
        <v>#REF!</v>
      </c>
      <c r="I52" s="7" t="e">
        <f>VLOOKUP($G52,#REF!,11,FALSE)</f>
        <v>#REF!</v>
      </c>
      <c r="J52" s="8">
        <v>1</v>
      </c>
      <c r="K52" s="8">
        <v>1.03</v>
      </c>
      <c r="L52" s="8">
        <v>1</v>
      </c>
      <c r="M52" s="8">
        <v>1</v>
      </c>
      <c r="N52" s="8">
        <v>1</v>
      </c>
      <c r="O52" s="8">
        <v>1</v>
      </c>
      <c r="P52" s="9">
        <f t="shared" si="11"/>
        <v>1.03</v>
      </c>
      <c r="Q52" s="9">
        <f t="shared" si="12"/>
        <v>1.03</v>
      </c>
      <c r="R52" s="10" t="e">
        <f>VLOOKUP(G52,#REF!,10,0)</f>
        <v>#REF!</v>
      </c>
      <c r="S52" s="1" t="e">
        <f t="shared" si="13"/>
        <v>#REF!</v>
      </c>
      <c r="T52" s="45" t="e">
        <f t="shared" si="2"/>
        <v>#REF!</v>
      </c>
      <c r="U52" s="46"/>
      <c r="V52" s="13">
        <v>75000</v>
      </c>
      <c r="W52" s="33" t="e">
        <f t="shared" si="3"/>
        <v>#REF!</v>
      </c>
      <c r="X52" s="18"/>
    </row>
    <row r="53" spans="1:24" s="13" customFormat="1" ht="30" customHeight="1" x14ac:dyDescent="0.15">
      <c r="A53" s="36">
        <v>50</v>
      </c>
      <c r="B53" s="25" t="s">
        <v>53</v>
      </c>
      <c r="C53" s="20" t="s">
        <v>75</v>
      </c>
      <c r="D53" s="5" t="s">
        <v>48</v>
      </c>
      <c r="E53" s="38">
        <v>23</v>
      </c>
      <c r="F53" s="44" t="s">
        <v>135</v>
      </c>
      <c r="G53" s="41" t="s">
        <v>133</v>
      </c>
      <c r="H53" s="6" t="e">
        <f>VLOOKUP($G53,#REF!, 9,FALSE)</f>
        <v>#REF!</v>
      </c>
      <c r="I53" s="7" t="e">
        <f>VLOOKUP($G53,#REF!,11,FALSE)</f>
        <v>#REF!</v>
      </c>
      <c r="J53" s="8">
        <v>1</v>
      </c>
      <c r="K53" s="8">
        <v>1.03</v>
      </c>
      <c r="L53" s="8">
        <v>1</v>
      </c>
      <c r="M53" s="8">
        <v>1</v>
      </c>
      <c r="N53" s="8">
        <v>1</v>
      </c>
      <c r="O53" s="8">
        <v>0.33333333333333331</v>
      </c>
      <c r="P53" s="9">
        <f t="shared" si="11"/>
        <v>0.34300000000000003</v>
      </c>
      <c r="Q53" s="9">
        <f t="shared" si="12"/>
        <v>0.34300000000000003</v>
      </c>
      <c r="R53" s="10" t="e">
        <f>VLOOKUP(G53,#REF!,10,0)</f>
        <v>#REF!</v>
      </c>
      <c r="S53" s="1" t="e">
        <f t="shared" si="13"/>
        <v>#REF!</v>
      </c>
      <c r="T53" s="45" t="e">
        <f t="shared" si="2"/>
        <v>#REF!</v>
      </c>
      <c r="U53" s="46"/>
      <c r="V53" s="13">
        <v>25000</v>
      </c>
      <c r="W53" s="33" t="e">
        <f t="shared" si="3"/>
        <v>#REF!</v>
      </c>
      <c r="X53" s="18"/>
    </row>
    <row r="54" spans="1:24" s="13" customFormat="1" ht="30" customHeight="1" x14ac:dyDescent="0.15">
      <c r="A54" s="36">
        <v>51</v>
      </c>
      <c r="B54" s="25" t="s">
        <v>53</v>
      </c>
      <c r="C54" s="20" t="s">
        <v>76</v>
      </c>
      <c r="D54" s="5" t="s">
        <v>50</v>
      </c>
      <c r="E54" s="38">
        <v>111</v>
      </c>
      <c r="F54" s="44" t="s">
        <v>138</v>
      </c>
      <c r="G54" s="41" t="s">
        <v>132</v>
      </c>
      <c r="H54" s="6" t="e">
        <f>VLOOKUP($G54,#REF!, 9,FALSE)</f>
        <v>#REF!</v>
      </c>
      <c r="I54" s="7" t="e">
        <f>VLOOKUP($G54,#REF!,11,FALSE)</f>
        <v>#REF!</v>
      </c>
      <c r="J54" s="8">
        <v>1</v>
      </c>
      <c r="K54" s="8">
        <v>1</v>
      </c>
      <c r="L54" s="8">
        <v>1</v>
      </c>
      <c r="M54" s="8">
        <v>1</v>
      </c>
      <c r="N54" s="8">
        <v>1</v>
      </c>
      <c r="O54" s="8">
        <v>1</v>
      </c>
      <c r="P54" s="9">
        <f t="shared" si="11"/>
        <v>1</v>
      </c>
      <c r="Q54" s="9">
        <f t="shared" si="12"/>
        <v>1</v>
      </c>
      <c r="R54" s="10" t="e">
        <f>VLOOKUP(G54,#REF!,10,0)</f>
        <v>#REF!</v>
      </c>
      <c r="S54" s="1" t="e">
        <f t="shared" si="13"/>
        <v>#REF!</v>
      </c>
      <c r="T54" s="45" t="e">
        <f t="shared" si="2"/>
        <v>#REF!</v>
      </c>
      <c r="U54" s="46"/>
      <c r="V54" s="13">
        <v>34000</v>
      </c>
      <c r="W54" s="33" t="e">
        <f t="shared" si="3"/>
        <v>#REF!</v>
      </c>
      <c r="X54" s="18"/>
    </row>
    <row r="55" spans="1:24" s="13" customFormat="1" ht="30" customHeight="1" x14ac:dyDescent="0.15">
      <c r="A55" s="36">
        <v>52</v>
      </c>
      <c r="B55" s="25" t="s">
        <v>53</v>
      </c>
      <c r="C55" s="20" t="s">
        <v>108</v>
      </c>
      <c r="D55" s="5" t="s">
        <v>105</v>
      </c>
      <c r="E55" s="38">
        <v>2158</v>
      </c>
      <c r="F55" s="44" t="s">
        <v>138</v>
      </c>
      <c r="G55" s="41" t="s">
        <v>132</v>
      </c>
      <c r="H55" s="6" t="e">
        <f>VLOOKUP($G55,#REF!, 9,FALSE)</f>
        <v>#REF!</v>
      </c>
      <c r="I55" s="7" t="e">
        <f>VLOOKUP($G55,#REF!,11,FALSE)</f>
        <v>#REF!</v>
      </c>
      <c r="J55" s="8">
        <v>1</v>
      </c>
      <c r="K55" s="8">
        <v>1.03</v>
      </c>
      <c r="L55" s="8">
        <v>1</v>
      </c>
      <c r="M55" s="8">
        <v>0.91</v>
      </c>
      <c r="N55" s="8">
        <v>1</v>
      </c>
      <c r="O55" s="8">
        <v>0.67</v>
      </c>
      <c r="P55" s="9">
        <f>ROUND(K55*L55*M55*N55*O55,3)</f>
        <v>0.628</v>
      </c>
      <c r="Q55" s="9">
        <f t="shared" si="12"/>
        <v>0.628</v>
      </c>
      <c r="R55" s="10" t="e">
        <f>VLOOKUP(G55,#REF!,10,0)</f>
        <v>#REF!</v>
      </c>
      <c r="S55" s="1" t="e">
        <f>H55*I55*J55*P55*R55</f>
        <v>#REF!</v>
      </c>
      <c r="T55" s="45" t="e">
        <f t="shared" si="2"/>
        <v>#REF!</v>
      </c>
      <c r="U55" s="46" t="s">
        <v>143</v>
      </c>
      <c r="V55" s="13">
        <v>21000</v>
      </c>
      <c r="W55" s="33" t="e">
        <f t="shared" si="3"/>
        <v>#REF!</v>
      </c>
      <c r="X55" s="18"/>
    </row>
    <row r="56" spans="1:24" s="13" customFormat="1" ht="30" customHeight="1" x14ac:dyDescent="0.15">
      <c r="A56" s="36">
        <v>53</v>
      </c>
      <c r="B56" s="25" t="s">
        <v>53</v>
      </c>
      <c r="C56" s="20" t="s">
        <v>109</v>
      </c>
      <c r="D56" s="5" t="s">
        <v>48</v>
      </c>
      <c r="E56" s="38">
        <v>1445</v>
      </c>
      <c r="F56" s="44" t="s">
        <v>137</v>
      </c>
      <c r="G56" s="41" t="s">
        <v>130</v>
      </c>
      <c r="H56" s="6" t="e">
        <f>VLOOKUP($G56,#REF!, 9,FALSE)</f>
        <v>#REF!</v>
      </c>
      <c r="I56" s="7" t="e">
        <f>VLOOKUP($G56,#REF!,11,FALSE)</f>
        <v>#REF!</v>
      </c>
      <c r="J56" s="8">
        <v>1</v>
      </c>
      <c r="K56" s="8">
        <v>1.03</v>
      </c>
      <c r="L56" s="8">
        <v>1</v>
      </c>
      <c r="M56" s="8">
        <v>1</v>
      </c>
      <c r="N56" s="8">
        <v>1</v>
      </c>
      <c r="O56" s="8">
        <v>0.33333333333333331</v>
      </c>
      <c r="P56" s="9">
        <f>ROUND(K56*L56*M56*N56*O56,3)</f>
        <v>0.34300000000000003</v>
      </c>
      <c r="Q56" s="9">
        <f t="shared" si="12"/>
        <v>0.34300000000000003</v>
      </c>
      <c r="R56" s="10" t="e">
        <f>VLOOKUP(G56,#REF!,10,0)</f>
        <v>#REF!</v>
      </c>
      <c r="S56" s="1" t="e">
        <f>H56*I56*J56*P56*R56</f>
        <v>#REF!</v>
      </c>
      <c r="T56" s="45" t="e">
        <f t="shared" si="2"/>
        <v>#REF!</v>
      </c>
      <c r="U56" s="46" t="s">
        <v>143</v>
      </c>
      <c r="V56" s="13">
        <v>20000</v>
      </c>
      <c r="W56" s="33" t="e">
        <f t="shared" si="3"/>
        <v>#REF!</v>
      </c>
      <c r="X56" s="18"/>
    </row>
    <row r="57" spans="1:24" s="13" customFormat="1" ht="30" customHeight="1" x14ac:dyDescent="0.15">
      <c r="A57" s="36">
        <v>54</v>
      </c>
      <c r="B57" s="25" t="s">
        <v>53</v>
      </c>
      <c r="C57" s="20" t="s">
        <v>110</v>
      </c>
      <c r="D57" s="5" t="s">
        <v>105</v>
      </c>
      <c r="E57" s="38">
        <v>135</v>
      </c>
      <c r="F57" s="44" t="s">
        <v>137</v>
      </c>
      <c r="G57" s="41" t="s">
        <v>130</v>
      </c>
      <c r="H57" s="6" t="e">
        <f>VLOOKUP($G57,#REF!, 9,FALSE)</f>
        <v>#REF!</v>
      </c>
      <c r="I57" s="7" t="e">
        <f>VLOOKUP($G57,#REF!,11,FALSE)</f>
        <v>#REF!</v>
      </c>
      <c r="J57" s="8">
        <v>1</v>
      </c>
      <c r="K57" s="8">
        <v>1.03</v>
      </c>
      <c r="L57" s="8">
        <v>1</v>
      </c>
      <c r="M57" s="8">
        <v>0.85</v>
      </c>
      <c r="N57" s="8">
        <v>0.95</v>
      </c>
      <c r="O57" s="8">
        <v>1</v>
      </c>
      <c r="P57" s="9">
        <f>ROUND(K57*L57*M57*N57*O57,3)</f>
        <v>0.83199999999999996</v>
      </c>
      <c r="Q57" s="9">
        <f t="shared" si="12"/>
        <v>0.83199999999999996</v>
      </c>
      <c r="R57" s="10" t="e">
        <f>VLOOKUP(G57,#REF!,10,0)</f>
        <v>#REF!</v>
      </c>
      <c r="S57" s="1" t="e">
        <f>H57*I57*J57*P57*R57</f>
        <v>#REF!</v>
      </c>
      <c r="T57" s="45" t="e">
        <f t="shared" si="2"/>
        <v>#REF!</v>
      </c>
      <c r="U57" s="46" t="s">
        <v>143</v>
      </c>
      <c r="V57" s="13">
        <v>48000</v>
      </c>
      <c r="W57" s="33" t="e">
        <f t="shared" si="3"/>
        <v>#REF!</v>
      </c>
      <c r="X57" s="18"/>
    </row>
    <row r="58" spans="1:24" s="13" customFormat="1" ht="30" customHeight="1" x14ac:dyDescent="0.15">
      <c r="A58" s="36">
        <v>55</v>
      </c>
      <c r="B58" s="25" t="s">
        <v>53</v>
      </c>
      <c r="C58" s="20" t="s">
        <v>77</v>
      </c>
      <c r="D58" s="5" t="s">
        <v>50</v>
      </c>
      <c r="E58" s="38">
        <v>3</v>
      </c>
      <c r="F58" s="44" t="s">
        <v>137</v>
      </c>
      <c r="G58" s="41" t="s">
        <v>130</v>
      </c>
      <c r="H58" s="6" t="e">
        <f>VLOOKUP($G58,#REF!, 9,FALSE)</f>
        <v>#REF!</v>
      </c>
      <c r="I58" s="7" t="e">
        <f>VLOOKUP($G58,#REF!,11,FALSE)</f>
        <v>#REF!</v>
      </c>
      <c r="J58" s="8">
        <v>1</v>
      </c>
      <c r="K58" s="8">
        <v>1.05</v>
      </c>
      <c r="L58" s="8">
        <v>1</v>
      </c>
      <c r="M58" s="8">
        <v>1</v>
      </c>
      <c r="N58" s="8">
        <v>1</v>
      </c>
      <c r="O58" s="8">
        <v>1</v>
      </c>
      <c r="P58" s="9">
        <f t="shared" si="11"/>
        <v>1.05</v>
      </c>
      <c r="Q58" s="9">
        <f t="shared" si="12"/>
        <v>1.05</v>
      </c>
      <c r="R58" s="10" t="e">
        <f>VLOOKUP(G58,#REF!,10,0)</f>
        <v>#REF!</v>
      </c>
      <c r="S58" s="1" t="e">
        <f t="shared" si="13"/>
        <v>#REF!</v>
      </c>
      <c r="T58" s="45" t="e">
        <f t="shared" si="2"/>
        <v>#REF!</v>
      </c>
      <c r="U58" s="46"/>
      <c r="V58" s="13">
        <v>60000</v>
      </c>
      <c r="W58" s="33" t="e">
        <f t="shared" si="3"/>
        <v>#REF!</v>
      </c>
      <c r="X58" s="18"/>
    </row>
    <row r="59" spans="1:24" s="13" customFormat="1" ht="30" customHeight="1" x14ac:dyDescent="0.15">
      <c r="A59" s="36">
        <v>56</v>
      </c>
      <c r="B59" s="25" t="s">
        <v>53</v>
      </c>
      <c r="C59" s="20" t="s">
        <v>78</v>
      </c>
      <c r="D59" s="5" t="s">
        <v>50</v>
      </c>
      <c r="E59" s="38">
        <v>6</v>
      </c>
      <c r="F59" s="44" t="s">
        <v>137</v>
      </c>
      <c r="G59" s="41" t="s">
        <v>130</v>
      </c>
      <c r="H59" s="6" t="e">
        <f>VLOOKUP($G59,#REF!, 9,FALSE)</f>
        <v>#REF!</v>
      </c>
      <c r="I59" s="7" t="e">
        <f>VLOOKUP($G59,#REF!,11,FALSE)</f>
        <v>#REF!</v>
      </c>
      <c r="J59" s="8">
        <v>1</v>
      </c>
      <c r="K59" s="8">
        <v>1.05</v>
      </c>
      <c r="L59" s="8">
        <v>1</v>
      </c>
      <c r="M59" s="8">
        <v>1</v>
      </c>
      <c r="N59" s="8">
        <v>1</v>
      </c>
      <c r="O59" s="8">
        <v>1</v>
      </c>
      <c r="P59" s="9">
        <f t="shared" si="11"/>
        <v>1.05</v>
      </c>
      <c r="Q59" s="9">
        <f t="shared" si="12"/>
        <v>1.05</v>
      </c>
      <c r="R59" s="10" t="e">
        <f>VLOOKUP(G59,#REF!,10,0)</f>
        <v>#REF!</v>
      </c>
      <c r="S59" s="1" t="e">
        <f t="shared" si="13"/>
        <v>#REF!</v>
      </c>
      <c r="T59" s="45" t="e">
        <f t="shared" si="2"/>
        <v>#REF!</v>
      </c>
      <c r="U59" s="46"/>
      <c r="V59" s="13">
        <v>60000</v>
      </c>
      <c r="W59" s="33" t="e">
        <f t="shared" si="3"/>
        <v>#REF!</v>
      </c>
      <c r="X59" s="18"/>
    </row>
    <row r="60" spans="1:24" s="13" customFormat="1" ht="30" customHeight="1" x14ac:dyDescent="0.15">
      <c r="A60" s="36">
        <v>57</v>
      </c>
      <c r="B60" s="25" t="s">
        <v>53</v>
      </c>
      <c r="C60" s="20" t="s">
        <v>111</v>
      </c>
      <c r="D60" s="5" t="s">
        <v>105</v>
      </c>
      <c r="E60" s="38">
        <v>381</v>
      </c>
      <c r="F60" s="44" t="s">
        <v>137</v>
      </c>
      <c r="G60" s="41" t="s">
        <v>130</v>
      </c>
      <c r="H60" s="6" t="e">
        <f>VLOOKUP($G60,#REF!, 9,FALSE)</f>
        <v>#REF!</v>
      </c>
      <c r="I60" s="7" t="e">
        <f>VLOOKUP($G60,#REF!,11,FALSE)</f>
        <v>#REF!</v>
      </c>
      <c r="J60" s="8">
        <v>1</v>
      </c>
      <c r="K60" s="8">
        <v>1.03</v>
      </c>
      <c r="L60" s="8">
        <v>1</v>
      </c>
      <c r="M60" s="8">
        <v>1</v>
      </c>
      <c r="N60" s="8">
        <v>1</v>
      </c>
      <c r="O60" s="8">
        <f>1/3</f>
        <v>0.33333333333333331</v>
      </c>
      <c r="P60" s="9">
        <f t="shared" ref="P60:P66" si="14">ROUND(K60*L60*M60*N60*O60,3)</f>
        <v>0.34300000000000003</v>
      </c>
      <c r="Q60" s="9">
        <f t="shared" si="12"/>
        <v>0.34300000000000003</v>
      </c>
      <c r="R60" s="10" t="e">
        <f>VLOOKUP(G60,#REF!,10,0)</f>
        <v>#REF!</v>
      </c>
      <c r="S60" s="1" t="e">
        <f t="shared" ref="S60:S66" si="15">H60*I60*J60*P60*R60</f>
        <v>#REF!</v>
      </c>
      <c r="T60" s="45" t="e">
        <f t="shared" si="2"/>
        <v>#REF!</v>
      </c>
      <c r="U60" s="46" t="s">
        <v>143</v>
      </c>
      <c r="V60" s="13">
        <v>20000</v>
      </c>
      <c r="W60" s="33" t="e">
        <f t="shared" si="3"/>
        <v>#REF!</v>
      </c>
      <c r="X60" s="18"/>
    </row>
    <row r="61" spans="1:24" s="13" customFormat="1" ht="30" customHeight="1" x14ac:dyDescent="0.15">
      <c r="A61" s="36">
        <v>58</v>
      </c>
      <c r="B61" s="25" t="s">
        <v>53</v>
      </c>
      <c r="C61" s="20" t="s">
        <v>112</v>
      </c>
      <c r="D61" s="5" t="s">
        <v>48</v>
      </c>
      <c r="E61" s="38">
        <v>129</v>
      </c>
      <c r="F61" s="44" t="s">
        <v>137</v>
      </c>
      <c r="G61" s="41" t="s">
        <v>133</v>
      </c>
      <c r="H61" s="6" t="e">
        <f>VLOOKUP($G61,#REF!, 9,FALSE)</f>
        <v>#REF!</v>
      </c>
      <c r="I61" s="7" t="e">
        <f>VLOOKUP($G61,#REF!,11,FALSE)</f>
        <v>#REF!</v>
      </c>
      <c r="J61" s="8">
        <v>1</v>
      </c>
      <c r="K61" s="8">
        <v>1.03</v>
      </c>
      <c r="L61" s="8">
        <v>1</v>
      </c>
      <c r="M61" s="8">
        <v>1</v>
      </c>
      <c r="N61" s="8">
        <v>1</v>
      </c>
      <c r="O61" s="8">
        <v>0.33333333333333331</v>
      </c>
      <c r="P61" s="9">
        <f t="shared" si="14"/>
        <v>0.34300000000000003</v>
      </c>
      <c r="Q61" s="9">
        <f t="shared" si="12"/>
        <v>0.34300000000000003</v>
      </c>
      <c r="R61" s="10" t="e">
        <f>VLOOKUP(G61,#REF!,10,0)</f>
        <v>#REF!</v>
      </c>
      <c r="S61" s="1" t="e">
        <f t="shared" si="15"/>
        <v>#REF!</v>
      </c>
      <c r="T61" s="45" t="e">
        <f t="shared" si="2"/>
        <v>#REF!</v>
      </c>
      <c r="U61" s="46" t="s">
        <v>143</v>
      </c>
      <c r="V61" s="13">
        <v>25000</v>
      </c>
      <c r="W61" s="33" t="e">
        <f t="shared" si="3"/>
        <v>#REF!</v>
      </c>
      <c r="X61" s="18"/>
    </row>
    <row r="62" spans="1:24" s="13" customFormat="1" ht="30" customHeight="1" x14ac:dyDescent="0.15">
      <c r="A62" s="36">
        <v>59</v>
      </c>
      <c r="B62" s="25" t="s">
        <v>53</v>
      </c>
      <c r="C62" s="20" t="s">
        <v>113</v>
      </c>
      <c r="D62" s="5" t="s">
        <v>105</v>
      </c>
      <c r="E62" s="38">
        <v>21668</v>
      </c>
      <c r="F62" s="44" t="s">
        <v>138</v>
      </c>
      <c r="G62" s="41" t="s">
        <v>132</v>
      </c>
      <c r="H62" s="6" t="e">
        <f>VLOOKUP($G62,#REF!, 9,FALSE)</f>
        <v>#REF!</v>
      </c>
      <c r="I62" s="7" t="e">
        <f>VLOOKUP($G62,#REF!,11,FALSE)</f>
        <v>#REF!</v>
      </c>
      <c r="J62" s="8">
        <v>1</v>
      </c>
      <c r="K62" s="8">
        <v>1</v>
      </c>
      <c r="L62" s="8">
        <v>1</v>
      </c>
      <c r="M62" s="8">
        <v>0.91</v>
      </c>
      <c r="N62" s="8">
        <v>1</v>
      </c>
      <c r="O62" s="8">
        <v>0.67</v>
      </c>
      <c r="P62" s="9">
        <f t="shared" si="14"/>
        <v>0.61</v>
      </c>
      <c r="Q62" s="9">
        <f t="shared" si="12"/>
        <v>0.61</v>
      </c>
      <c r="R62" s="10" t="e">
        <f>VLOOKUP(G62,#REF!,10,0)</f>
        <v>#REF!</v>
      </c>
      <c r="S62" s="1" t="e">
        <f t="shared" si="15"/>
        <v>#REF!</v>
      </c>
      <c r="T62" s="45" t="e">
        <f t="shared" si="2"/>
        <v>#REF!</v>
      </c>
      <c r="U62" s="46" t="s">
        <v>143</v>
      </c>
      <c r="V62" s="13">
        <v>22000</v>
      </c>
      <c r="W62" s="33" t="e">
        <f t="shared" si="3"/>
        <v>#REF!</v>
      </c>
      <c r="X62" s="18"/>
    </row>
    <row r="63" spans="1:24" s="13" customFormat="1" ht="30" customHeight="1" x14ac:dyDescent="0.15">
      <c r="A63" s="36">
        <v>60</v>
      </c>
      <c r="B63" s="25" t="s">
        <v>53</v>
      </c>
      <c r="C63" s="20" t="s">
        <v>114</v>
      </c>
      <c r="D63" s="5" t="s">
        <v>105</v>
      </c>
      <c r="E63" s="38">
        <v>507</v>
      </c>
      <c r="F63" s="44" t="s">
        <v>138</v>
      </c>
      <c r="G63" s="41" t="s">
        <v>132</v>
      </c>
      <c r="H63" s="6" t="e">
        <f>VLOOKUP($G63,#REF!, 9,FALSE)</f>
        <v>#REF!</v>
      </c>
      <c r="I63" s="7" t="e">
        <f>VLOOKUP($G63,#REF!,11,FALSE)</f>
        <v>#REF!</v>
      </c>
      <c r="J63" s="8">
        <v>1</v>
      </c>
      <c r="K63" s="8">
        <v>1</v>
      </c>
      <c r="L63" s="8">
        <v>1</v>
      </c>
      <c r="M63" s="8">
        <v>0.91</v>
      </c>
      <c r="N63" s="8">
        <v>1</v>
      </c>
      <c r="O63" s="8">
        <v>0.67</v>
      </c>
      <c r="P63" s="9">
        <f t="shared" si="14"/>
        <v>0.61</v>
      </c>
      <c r="Q63" s="9">
        <f t="shared" si="12"/>
        <v>0.61</v>
      </c>
      <c r="R63" s="10" t="e">
        <f>VLOOKUP(G63,#REF!,10,0)</f>
        <v>#REF!</v>
      </c>
      <c r="S63" s="1" t="e">
        <f t="shared" si="15"/>
        <v>#REF!</v>
      </c>
      <c r="T63" s="45" t="e">
        <f t="shared" si="2"/>
        <v>#REF!</v>
      </c>
      <c r="U63" s="46" t="s">
        <v>143</v>
      </c>
      <c r="V63" s="13">
        <v>22000</v>
      </c>
      <c r="W63" s="33" t="e">
        <f t="shared" si="3"/>
        <v>#REF!</v>
      </c>
      <c r="X63" s="18"/>
    </row>
    <row r="64" spans="1:24" s="13" customFormat="1" ht="30" customHeight="1" x14ac:dyDescent="0.15">
      <c r="A64" s="36">
        <v>61</v>
      </c>
      <c r="B64" s="25" t="s">
        <v>53</v>
      </c>
      <c r="C64" s="20" t="s">
        <v>115</v>
      </c>
      <c r="D64" s="5" t="s">
        <v>48</v>
      </c>
      <c r="E64" s="38">
        <v>5447</v>
      </c>
      <c r="F64" s="44" t="s">
        <v>138</v>
      </c>
      <c r="G64" s="41" t="s">
        <v>132</v>
      </c>
      <c r="H64" s="6" t="e">
        <f>VLOOKUP($G64,#REF!, 9,FALSE)</f>
        <v>#REF!</v>
      </c>
      <c r="I64" s="7" t="e">
        <f>VLOOKUP($G64,#REF!,11,FALSE)</f>
        <v>#REF!</v>
      </c>
      <c r="J64" s="8">
        <v>1</v>
      </c>
      <c r="K64" s="8">
        <v>1</v>
      </c>
      <c r="L64" s="8">
        <v>1</v>
      </c>
      <c r="M64" s="8">
        <v>1</v>
      </c>
      <c r="N64" s="8">
        <v>1</v>
      </c>
      <c r="O64" s="8">
        <v>0.33333333333333331</v>
      </c>
      <c r="P64" s="9">
        <f t="shared" si="14"/>
        <v>0.33300000000000002</v>
      </c>
      <c r="Q64" s="9">
        <f t="shared" si="12"/>
        <v>0.33300000000000002</v>
      </c>
      <c r="R64" s="10" t="e">
        <f>VLOOKUP(G64,#REF!,10,0)</f>
        <v>#REF!</v>
      </c>
      <c r="S64" s="1" t="e">
        <f t="shared" si="15"/>
        <v>#REF!</v>
      </c>
      <c r="T64" s="45" t="e">
        <f t="shared" si="2"/>
        <v>#REF!</v>
      </c>
      <c r="U64" s="46" t="s">
        <v>143</v>
      </c>
      <c r="V64" s="13">
        <v>12000</v>
      </c>
      <c r="W64" s="33" t="e">
        <f t="shared" si="3"/>
        <v>#REF!</v>
      </c>
      <c r="X64" s="18"/>
    </row>
    <row r="65" spans="1:24" s="13" customFormat="1" ht="30" customHeight="1" x14ac:dyDescent="0.15">
      <c r="A65" s="36">
        <v>62</v>
      </c>
      <c r="B65" s="25" t="s">
        <v>53</v>
      </c>
      <c r="C65" s="20" t="s">
        <v>116</v>
      </c>
      <c r="D65" s="5" t="s">
        <v>48</v>
      </c>
      <c r="E65" s="38">
        <v>284</v>
      </c>
      <c r="F65" s="44" t="s">
        <v>137</v>
      </c>
      <c r="G65" s="41" t="s">
        <v>130</v>
      </c>
      <c r="H65" s="6" t="e">
        <f>VLOOKUP($G65,#REF!, 9,FALSE)</f>
        <v>#REF!</v>
      </c>
      <c r="I65" s="7" t="e">
        <f>VLOOKUP($G65,#REF!,11,FALSE)</f>
        <v>#REF!</v>
      </c>
      <c r="J65" s="8">
        <v>1</v>
      </c>
      <c r="K65" s="8">
        <v>1.03</v>
      </c>
      <c r="L65" s="8">
        <v>1</v>
      </c>
      <c r="M65" s="8">
        <v>1</v>
      </c>
      <c r="N65" s="8">
        <v>1</v>
      </c>
      <c r="O65" s="8">
        <v>0.33333333333333331</v>
      </c>
      <c r="P65" s="9">
        <f t="shared" si="14"/>
        <v>0.34300000000000003</v>
      </c>
      <c r="Q65" s="9">
        <f t="shared" si="12"/>
        <v>0.34300000000000003</v>
      </c>
      <c r="R65" s="10" t="e">
        <f>VLOOKUP(G65,#REF!,10,0)</f>
        <v>#REF!</v>
      </c>
      <c r="S65" s="1" t="e">
        <f t="shared" si="15"/>
        <v>#REF!</v>
      </c>
      <c r="T65" s="45" t="e">
        <f t="shared" si="2"/>
        <v>#REF!</v>
      </c>
      <c r="U65" s="46" t="s">
        <v>143</v>
      </c>
      <c r="V65" s="13">
        <v>20000</v>
      </c>
      <c r="W65" s="33" t="e">
        <f t="shared" si="3"/>
        <v>#REF!</v>
      </c>
      <c r="X65" s="18"/>
    </row>
    <row r="66" spans="1:24" s="13" customFormat="1" ht="30" customHeight="1" x14ac:dyDescent="0.15">
      <c r="A66" s="36">
        <v>63</v>
      </c>
      <c r="B66" s="25" t="s">
        <v>53</v>
      </c>
      <c r="C66" s="20" t="s">
        <v>117</v>
      </c>
      <c r="D66" s="5" t="s">
        <v>48</v>
      </c>
      <c r="E66" s="38">
        <v>2997</v>
      </c>
      <c r="F66" s="44" t="s">
        <v>137</v>
      </c>
      <c r="G66" s="41" t="s">
        <v>130</v>
      </c>
      <c r="H66" s="6" t="e">
        <f>VLOOKUP($G66,#REF!, 9,FALSE)</f>
        <v>#REF!</v>
      </c>
      <c r="I66" s="7" t="e">
        <f>VLOOKUP($G66,#REF!,11,FALSE)</f>
        <v>#REF!</v>
      </c>
      <c r="J66" s="8">
        <v>1</v>
      </c>
      <c r="K66" s="8">
        <v>1.03</v>
      </c>
      <c r="L66" s="8">
        <v>1</v>
      </c>
      <c r="M66" s="8">
        <v>1</v>
      </c>
      <c r="N66" s="8">
        <v>1</v>
      </c>
      <c r="O66" s="8">
        <v>0.33333333333333331</v>
      </c>
      <c r="P66" s="9">
        <f t="shared" si="14"/>
        <v>0.34300000000000003</v>
      </c>
      <c r="Q66" s="9">
        <f t="shared" si="12"/>
        <v>0.34300000000000003</v>
      </c>
      <c r="R66" s="10" t="e">
        <f>VLOOKUP(G66,#REF!,10,0)</f>
        <v>#REF!</v>
      </c>
      <c r="S66" s="1" t="e">
        <f t="shared" si="15"/>
        <v>#REF!</v>
      </c>
      <c r="T66" s="45" t="e">
        <f t="shared" si="2"/>
        <v>#REF!</v>
      </c>
      <c r="U66" s="46" t="s">
        <v>143</v>
      </c>
      <c r="V66" s="13">
        <v>20000</v>
      </c>
      <c r="W66" s="33" t="e">
        <f t="shared" si="3"/>
        <v>#REF!</v>
      </c>
      <c r="X66" s="18"/>
    </row>
    <row r="67" spans="1:24" s="13" customFormat="1" ht="30" customHeight="1" x14ac:dyDescent="0.15">
      <c r="A67" s="36">
        <v>64</v>
      </c>
      <c r="B67" s="25" t="s">
        <v>53</v>
      </c>
      <c r="C67" s="20" t="s">
        <v>79</v>
      </c>
      <c r="D67" s="5" t="s">
        <v>98</v>
      </c>
      <c r="E67" s="38">
        <v>155</v>
      </c>
      <c r="F67" s="44" t="s">
        <v>138</v>
      </c>
      <c r="G67" s="41" t="s">
        <v>132</v>
      </c>
      <c r="H67" s="6" t="e">
        <f>VLOOKUP($G67,#REF!, 9,FALSE)</f>
        <v>#REF!</v>
      </c>
      <c r="I67" s="7" t="e">
        <f>VLOOKUP($G67,#REF!,11,FALSE)</f>
        <v>#REF!</v>
      </c>
      <c r="J67" s="8">
        <v>1</v>
      </c>
      <c r="K67" s="8">
        <v>1.03</v>
      </c>
      <c r="L67" s="8">
        <v>1.05</v>
      </c>
      <c r="M67" s="8">
        <v>1</v>
      </c>
      <c r="N67" s="8">
        <v>1</v>
      </c>
      <c r="O67" s="8">
        <v>1</v>
      </c>
      <c r="P67" s="9">
        <f t="shared" si="11"/>
        <v>1.0820000000000001</v>
      </c>
      <c r="Q67" s="9">
        <f t="shared" si="12"/>
        <v>1.0820000000000001</v>
      </c>
      <c r="R67" s="10" t="e">
        <f>VLOOKUP(G67,#REF!,10,0)</f>
        <v>#REF!</v>
      </c>
      <c r="S67" s="1" t="e">
        <f t="shared" si="13"/>
        <v>#REF!</v>
      </c>
      <c r="T67" s="45" t="e">
        <f t="shared" si="2"/>
        <v>#REF!</v>
      </c>
      <c r="U67" s="46"/>
      <c r="V67" s="13">
        <v>39000</v>
      </c>
      <c r="W67" s="33" t="e">
        <f t="shared" si="3"/>
        <v>#REF!</v>
      </c>
      <c r="X67" s="18"/>
    </row>
    <row r="68" spans="1:24" s="13" customFormat="1" ht="30" customHeight="1" x14ac:dyDescent="0.15">
      <c r="A68" s="36">
        <v>65</v>
      </c>
      <c r="B68" s="25" t="s">
        <v>53</v>
      </c>
      <c r="C68" s="20" t="s">
        <v>80</v>
      </c>
      <c r="D68" s="5" t="s">
        <v>99</v>
      </c>
      <c r="E68" s="38">
        <v>5</v>
      </c>
      <c r="F68" s="44" t="s">
        <v>140</v>
      </c>
      <c r="G68" s="41" t="s">
        <v>134</v>
      </c>
      <c r="H68" s="6" t="e">
        <f>VLOOKUP($G68,#REF!, 9,FALSE)</f>
        <v>#REF!</v>
      </c>
      <c r="I68" s="7" t="e">
        <f>VLOOKUP($G68,#REF!,11,FALSE)</f>
        <v>#REF!</v>
      </c>
      <c r="J68" s="8">
        <v>1</v>
      </c>
      <c r="K68" s="8">
        <v>1.06</v>
      </c>
      <c r="L68" s="8">
        <v>1.05</v>
      </c>
      <c r="M68" s="8">
        <v>1.05</v>
      </c>
      <c r="N68" s="8">
        <v>1.2</v>
      </c>
      <c r="O68" s="8">
        <v>1</v>
      </c>
      <c r="P68" s="9">
        <f t="shared" si="11"/>
        <v>1.4019999999999999</v>
      </c>
      <c r="Q68" s="9">
        <f t="shared" si="12"/>
        <v>1.4019999999999999</v>
      </c>
      <c r="R68" s="10" t="e">
        <f>VLOOKUP(G68,#REF!,10,0)</f>
        <v>#REF!</v>
      </c>
      <c r="S68" s="1" t="e">
        <f t="shared" si="13"/>
        <v>#REF!</v>
      </c>
      <c r="T68" s="45" t="e">
        <f t="shared" si="2"/>
        <v>#REF!</v>
      </c>
      <c r="U68" s="46"/>
      <c r="V68" s="13">
        <v>122000</v>
      </c>
      <c r="W68" s="33" t="e">
        <f t="shared" si="3"/>
        <v>#REF!</v>
      </c>
      <c r="X68" s="18"/>
    </row>
    <row r="69" spans="1:24" s="13" customFormat="1" ht="30" customHeight="1" x14ac:dyDescent="0.15">
      <c r="A69" s="36">
        <v>66</v>
      </c>
      <c r="B69" s="25" t="s">
        <v>53</v>
      </c>
      <c r="C69" s="20" t="s">
        <v>118</v>
      </c>
      <c r="D69" s="5" t="s">
        <v>48</v>
      </c>
      <c r="E69" s="38">
        <v>2559</v>
      </c>
      <c r="F69" s="44" t="s">
        <v>141</v>
      </c>
      <c r="G69" s="41" t="s">
        <v>134</v>
      </c>
      <c r="H69" s="6" t="e">
        <f>VLOOKUP($G69,#REF!, 9,FALSE)</f>
        <v>#REF!</v>
      </c>
      <c r="I69" s="7" t="e">
        <f>VLOOKUP($G69,#REF!,11,FALSE)</f>
        <v>#REF!</v>
      </c>
      <c r="J69" s="8">
        <v>1</v>
      </c>
      <c r="K69" s="8">
        <v>1.06</v>
      </c>
      <c r="L69" s="8">
        <v>1.05</v>
      </c>
      <c r="M69" s="8">
        <v>1.05</v>
      </c>
      <c r="N69" s="8">
        <v>1</v>
      </c>
      <c r="O69" s="8">
        <v>0.33333333333333331</v>
      </c>
      <c r="P69" s="9">
        <f>ROUND(K69*L69*M69*N69*O69,3)</f>
        <v>0.39</v>
      </c>
      <c r="Q69" s="9">
        <f t="shared" si="12"/>
        <v>0.39</v>
      </c>
      <c r="R69" s="10" t="e">
        <f>VLOOKUP(G69,#REF!,10,0)</f>
        <v>#REF!</v>
      </c>
      <c r="S69" s="1" t="e">
        <f>H69*I69*J69*P69*R69</f>
        <v>#REF!</v>
      </c>
      <c r="T69" s="45" t="e">
        <f t="shared" ref="T69:T94" si="16">ROUND(S69,-3)</f>
        <v>#REF!</v>
      </c>
      <c r="U69" s="46" t="s">
        <v>143</v>
      </c>
      <c r="V69" s="13">
        <v>35000</v>
      </c>
      <c r="W69" s="33" t="e">
        <f t="shared" ref="W69:W94" si="17">V69/T69</f>
        <v>#REF!</v>
      </c>
      <c r="X69" s="18"/>
    </row>
    <row r="70" spans="1:24" s="13" customFormat="1" ht="30" customHeight="1" x14ac:dyDescent="0.15">
      <c r="A70" s="36">
        <v>67</v>
      </c>
      <c r="B70" s="25" t="s">
        <v>86</v>
      </c>
      <c r="C70" s="20" t="s">
        <v>81</v>
      </c>
      <c r="D70" s="5" t="s">
        <v>100</v>
      </c>
      <c r="E70" s="38">
        <v>26</v>
      </c>
      <c r="F70" s="44" t="s">
        <v>140</v>
      </c>
      <c r="G70" s="41" t="s">
        <v>134</v>
      </c>
      <c r="H70" s="6" t="e">
        <f>VLOOKUP($G70,#REF!, 9,FALSE)</f>
        <v>#REF!</v>
      </c>
      <c r="I70" s="7" t="e">
        <f>VLOOKUP($G70,#REF!,11,FALSE)</f>
        <v>#REF!</v>
      </c>
      <c r="J70" s="8">
        <v>1</v>
      </c>
      <c r="K70" s="8">
        <v>1.06</v>
      </c>
      <c r="L70" s="8">
        <v>1.05</v>
      </c>
      <c r="M70" s="8">
        <v>1.05</v>
      </c>
      <c r="N70" s="8">
        <v>1</v>
      </c>
      <c r="O70" s="8">
        <v>1</v>
      </c>
      <c r="P70" s="9">
        <f t="shared" si="11"/>
        <v>1.169</v>
      </c>
      <c r="Q70" s="9">
        <f t="shared" si="12"/>
        <v>1.169</v>
      </c>
      <c r="R70" s="10" t="e">
        <f>VLOOKUP(G70,#REF!,10,0)</f>
        <v>#REF!</v>
      </c>
      <c r="S70" s="1" t="e">
        <f t="shared" si="13"/>
        <v>#REF!</v>
      </c>
      <c r="T70" s="45" t="e">
        <f t="shared" si="16"/>
        <v>#REF!</v>
      </c>
      <c r="U70" s="46"/>
      <c r="V70" s="13">
        <v>102000</v>
      </c>
      <c r="W70" s="33" t="e">
        <f t="shared" si="17"/>
        <v>#REF!</v>
      </c>
      <c r="X70" s="18"/>
    </row>
    <row r="71" spans="1:24" s="13" customFormat="1" ht="30" customHeight="1" x14ac:dyDescent="0.15">
      <c r="A71" s="36">
        <v>68</v>
      </c>
      <c r="B71" s="25" t="s">
        <v>86</v>
      </c>
      <c r="C71" s="20" t="s">
        <v>82</v>
      </c>
      <c r="D71" s="5" t="s">
        <v>100</v>
      </c>
      <c r="E71" s="38">
        <v>19</v>
      </c>
      <c r="F71" s="44" t="s">
        <v>140</v>
      </c>
      <c r="G71" s="41" t="s">
        <v>134</v>
      </c>
      <c r="H71" s="6" t="e">
        <f>VLOOKUP($G71,#REF!, 9,FALSE)</f>
        <v>#REF!</v>
      </c>
      <c r="I71" s="7" t="e">
        <f>VLOOKUP($G71,#REF!,11,FALSE)</f>
        <v>#REF!</v>
      </c>
      <c r="J71" s="8">
        <v>1</v>
      </c>
      <c r="K71" s="8">
        <v>1.06</v>
      </c>
      <c r="L71" s="8">
        <v>1.05</v>
      </c>
      <c r="M71" s="8">
        <v>1.05</v>
      </c>
      <c r="N71" s="8">
        <v>1</v>
      </c>
      <c r="O71" s="8">
        <v>1</v>
      </c>
      <c r="P71" s="9">
        <f t="shared" si="11"/>
        <v>1.169</v>
      </c>
      <c r="Q71" s="9">
        <f t="shared" si="12"/>
        <v>1.169</v>
      </c>
      <c r="R71" s="10" t="e">
        <f>VLOOKUP(G71,#REF!,10,0)</f>
        <v>#REF!</v>
      </c>
      <c r="S71" s="1" t="e">
        <f t="shared" si="13"/>
        <v>#REF!</v>
      </c>
      <c r="T71" s="45" t="e">
        <f t="shared" si="16"/>
        <v>#REF!</v>
      </c>
      <c r="U71" s="46"/>
      <c r="V71" s="13">
        <v>102000</v>
      </c>
      <c r="W71" s="33" t="e">
        <f t="shared" si="17"/>
        <v>#REF!</v>
      </c>
      <c r="X71" s="18"/>
    </row>
    <row r="72" spans="1:24" s="13" customFormat="1" ht="30" customHeight="1" x14ac:dyDescent="0.15">
      <c r="A72" s="36">
        <v>69</v>
      </c>
      <c r="B72" s="25" t="s">
        <v>86</v>
      </c>
      <c r="C72" s="20" t="s">
        <v>83</v>
      </c>
      <c r="D72" s="5" t="s">
        <v>98</v>
      </c>
      <c r="E72" s="38">
        <v>36</v>
      </c>
      <c r="F72" s="44" t="s">
        <v>140</v>
      </c>
      <c r="G72" s="41" t="s">
        <v>134</v>
      </c>
      <c r="H72" s="6" t="e">
        <f>VLOOKUP($G72,#REF!, 9,FALSE)</f>
        <v>#REF!</v>
      </c>
      <c r="I72" s="7" t="e">
        <f>VLOOKUP($G72,#REF!,11,FALSE)</f>
        <v>#REF!</v>
      </c>
      <c r="J72" s="8">
        <v>1</v>
      </c>
      <c r="K72" s="8">
        <v>1.1499999999999999</v>
      </c>
      <c r="L72" s="8">
        <v>1.05</v>
      </c>
      <c r="M72" s="8">
        <v>1.1499999999999999</v>
      </c>
      <c r="N72" s="8">
        <v>1</v>
      </c>
      <c r="O72" s="8">
        <v>1</v>
      </c>
      <c r="P72" s="9">
        <f t="shared" si="11"/>
        <v>1.389</v>
      </c>
      <c r="Q72" s="9">
        <f t="shared" si="12"/>
        <v>1.389</v>
      </c>
      <c r="R72" s="10" t="e">
        <f>VLOOKUP(G72,#REF!,10,0)</f>
        <v>#REF!</v>
      </c>
      <c r="S72" s="1" t="e">
        <f t="shared" si="13"/>
        <v>#REF!</v>
      </c>
      <c r="T72" s="45" t="e">
        <f t="shared" si="16"/>
        <v>#REF!</v>
      </c>
      <c r="U72" s="46"/>
      <c r="V72" s="13">
        <v>120000</v>
      </c>
      <c r="W72" s="33" t="e">
        <f t="shared" si="17"/>
        <v>#REF!</v>
      </c>
      <c r="X72" s="18"/>
    </row>
    <row r="73" spans="1:24" s="13" customFormat="1" ht="30" customHeight="1" x14ac:dyDescent="0.15">
      <c r="A73" s="36">
        <v>70</v>
      </c>
      <c r="B73" s="25" t="s">
        <v>86</v>
      </c>
      <c r="C73" s="20" t="s">
        <v>84</v>
      </c>
      <c r="D73" s="5" t="s">
        <v>98</v>
      </c>
      <c r="E73" s="38">
        <v>5</v>
      </c>
      <c r="F73" s="44" t="s">
        <v>140</v>
      </c>
      <c r="G73" s="41" t="s">
        <v>134</v>
      </c>
      <c r="H73" s="6" t="e">
        <f>VLOOKUP($G73,#REF!, 9,FALSE)</f>
        <v>#REF!</v>
      </c>
      <c r="I73" s="7" t="e">
        <f>VLOOKUP($G73,#REF!,11,FALSE)</f>
        <v>#REF!</v>
      </c>
      <c r="J73" s="8">
        <v>1</v>
      </c>
      <c r="K73" s="8">
        <v>1.06</v>
      </c>
      <c r="L73" s="8">
        <v>1.05</v>
      </c>
      <c r="M73" s="8">
        <v>1.05</v>
      </c>
      <c r="N73" s="8">
        <v>1</v>
      </c>
      <c r="O73" s="8">
        <v>1</v>
      </c>
      <c r="P73" s="9">
        <f t="shared" si="11"/>
        <v>1.169</v>
      </c>
      <c r="Q73" s="9">
        <f t="shared" si="12"/>
        <v>1.169</v>
      </c>
      <c r="R73" s="10" t="e">
        <f>VLOOKUP(G73,#REF!,10,0)</f>
        <v>#REF!</v>
      </c>
      <c r="S73" s="1" t="e">
        <f t="shared" si="13"/>
        <v>#REF!</v>
      </c>
      <c r="T73" s="45" t="e">
        <f t="shared" si="16"/>
        <v>#REF!</v>
      </c>
      <c r="U73" s="46"/>
      <c r="V73" s="13">
        <v>102000</v>
      </c>
      <c r="W73" s="33" t="e">
        <f t="shared" si="17"/>
        <v>#REF!</v>
      </c>
      <c r="X73" s="18"/>
    </row>
    <row r="74" spans="1:24" s="13" customFormat="1" ht="30" customHeight="1" x14ac:dyDescent="0.15">
      <c r="A74" s="36">
        <v>71</v>
      </c>
      <c r="B74" s="25" t="s">
        <v>86</v>
      </c>
      <c r="C74" s="20" t="s">
        <v>85</v>
      </c>
      <c r="D74" s="5" t="s">
        <v>98</v>
      </c>
      <c r="E74" s="38">
        <v>19</v>
      </c>
      <c r="F74" s="44" t="s">
        <v>138</v>
      </c>
      <c r="G74" s="41" t="s">
        <v>132</v>
      </c>
      <c r="H74" s="6" t="e">
        <f>VLOOKUP($G74,#REF!, 9,FALSE)</f>
        <v>#REF!</v>
      </c>
      <c r="I74" s="7" t="e">
        <f>VLOOKUP($G74,#REF!,11,FALSE)</f>
        <v>#REF!</v>
      </c>
      <c r="J74" s="8">
        <v>1</v>
      </c>
      <c r="K74" s="8">
        <v>1.05</v>
      </c>
      <c r="L74" s="8">
        <v>1.05</v>
      </c>
      <c r="M74" s="8">
        <v>1</v>
      </c>
      <c r="N74" s="8">
        <v>1</v>
      </c>
      <c r="O74" s="8">
        <v>1</v>
      </c>
      <c r="P74" s="9">
        <f t="shared" si="11"/>
        <v>1.103</v>
      </c>
      <c r="Q74" s="9">
        <f t="shared" si="12"/>
        <v>1.103</v>
      </c>
      <c r="R74" s="10" t="e">
        <f>VLOOKUP(G74,#REF!,10,0)</f>
        <v>#REF!</v>
      </c>
      <c r="S74" s="1" t="e">
        <f t="shared" si="13"/>
        <v>#REF!</v>
      </c>
      <c r="T74" s="45" t="e">
        <f t="shared" si="16"/>
        <v>#REF!</v>
      </c>
      <c r="U74" s="46"/>
      <c r="V74" s="13">
        <v>40000</v>
      </c>
      <c r="W74" s="33" t="e">
        <f t="shared" si="17"/>
        <v>#REF!</v>
      </c>
      <c r="X74" s="18"/>
    </row>
    <row r="75" spans="1:24" s="13" customFormat="1" ht="30" customHeight="1" x14ac:dyDescent="0.15">
      <c r="A75" s="36">
        <v>72</v>
      </c>
      <c r="B75" s="25" t="s">
        <v>86</v>
      </c>
      <c r="C75" s="20" t="s">
        <v>119</v>
      </c>
      <c r="D75" s="5" t="s">
        <v>126</v>
      </c>
      <c r="E75" s="38">
        <v>593</v>
      </c>
      <c r="F75" s="44" t="s">
        <v>141</v>
      </c>
      <c r="G75" s="41" t="s">
        <v>134</v>
      </c>
      <c r="H75" s="6" t="e">
        <f>VLOOKUP($G75,#REF!, 9,FALSE)</f>
        <v>#REF!</v>
      </c>
      <c r="I75" s="7" t="e">
        <f>VLOOKUP($G75,#REF!,11,FALSE)</f>
        <v>#REF!</v>
      </c>
      <c r="J75" s="8">
        <v>1</v>
      </c>
      <c r="K75" s="8">
        <v>1.06</v>
      </c>
      <c r="L75" s="8">
        <v>1.05</v>
      </c>
      <c r="M75" s="8">
        <v>1.05</v>
      </c>
      <c r="N75" s="8">
        <v>1</v>
      </c>
      <c r="O75" s="8">
        <v>0.33333333333333331</v>
      </c>
      <c r="P75" s="9">
        <f t="shared" ref="P75:P81" si="18">ROUND(K75*L75*M75*N75*O75,3)</f>
        <v>0.39</v>
      </c>
      <c r="Q75" s="9">
        <f t="shared" si="12"/>
        <v>0.39</v>
      </c>
      <c r="R75" s="10" t="e">
        <f>VLOOKUP(G75,#REF!,10,0)</f>
        <v>#REF!</v>
      </c>
      <c r="S75" s="1" t="e">
        <f t="shared" ref="S75:S81" si="19">H75*I75*J75*P75*R75</f>
        <v>#REF!</v>
      </c>
      <c r="T75" s="45" t="e">
        <f t="shared" si="16"/>
        <v>#REF!</v>
      </c>
      <c r="U75" s="46" t="s">
        <v>143</v>
      </c>
      <c r="V75" s="13">
        <v>34000</v>
      </c>
      <c r="W75" s="33" t="e">
        <f t="shared" si="17"/>
        <v>#REF!</v>
      </c>
      <c r="X75" s="18"/>
    </row>
    <row r="76" spans="1:24" s="13" customFormat="1" ht="30" customHeight="1" x14ac:dyDescent="0.15">
      <c r="A76" s="36">
        <v>73</v>
      </c>
      <c r="B76" s="25" t="s">
        <v>86</v>
      </c>
      <c r="C76" s="20" t="s">
        <v>120</v>
      </c>
      <c r="D76" s="5" t="s">
        <v>126</v>
      </c>
      <c r="E76" s="38">
        <v>1695</v>
      </c>
      <c r="F76" s="44" t="s">
        <v>141</v>
      </c>
      <c r="G76" s="41" t="s">
        <v>134</v>
      </c>
      <c r="H76" s="6" t="e">
        <f>VLOOKUP($G76,#REF!, 9,FALSE)</f>
        <v>#REF!</v>
      </c>
      <c r="I76" s="7" t="e">
        <f>VLOOKUP($G76,#REF!,11,FALSE)</f>
        <v>#REF!</v>
      </c>
      <c r="J76" s="8">
        <v>1</v>
      </c>
      <c r="K76" s="8">
        <v>1.06</v>
      </c>
      <c r="L76" s="8">
        <v>1.05</v>
      </c>
      <c r="M76" s="8">
        <v>1.05</v>
      </c>
      <c r="N76" s="8">
        <v>1</v>
      </c>
      <c r="O76" s="8">
        <v>0.33333333333333331</v>
      </c>
      <c r="P76" s="9">
        <f t="shared" si="18"/>
        <v>0.39</v>
      </c>
      <c r="Q76" s="9">
        <f t="shared" si="12"/>
        <v>0.39</v>
      </c>
      <c r="R76" s="10" t="e">
        <f>VLOOKUP(G76,#REF!,10,0)</f>
        <v>#REF!</v>
      </c>
      <c r="S76" s="1" t="e">
        <f t="shared" si="19"/>
        <v>#REF!</v>
      </c>
      <c r="T76" s="45" t="e">
        <f t="shared" si="16"/>
        <v>#REF!</v>
      </c>
      <c r="U76" s="46" t="s">
        <v>143</v>
      </c>
      <c r="V76" s="13">
        <v>33000</v>
      </c>
      <c r="W76" s="33" t="e">
        <f t="shared" si="17"/>
        <v>#REF!</v>
      </c>
      <c r="X76" s="18"/>
    </row>
    <row r="77" spans="1:24" s="13" customFormat="1" ht="30" customHeight="1" x14ac:dyDescent="0.15">
      <c r="A77" s="36">
        <v>74</v>
      </c>
      <c r="B77" s="25" t="s">
        <v>86</v>
      </c>
      <c r="C77" s="20" t="s">
        <v>121</v>
      </c>
      <c r="D77" s="5" t="s">
        <v>126</v>
      </c>
      <c r="E77" s="38">
        <v>127</v>
      </c>
      <c r="F77" s="44" t="s">
        <v>141</v>
      </c>
      <c r="G77" s="41" t="s">
        <v>134</v>
      </c>
      <c r="H77" s="6" t="e">
        <f>VLOOKUP($G77,#REF!, 9,FALSE)</f>
        <v>#REF!</v>
      </c>
      <c r="I77" s="7" t="e">
        <f>VLOOKUP($G77,#REF!,11,FALSE)</f>
        <v>#REF!</v>
      </c>
      <c r="J77" s="8">
        <v>1</v>
      </c>
      <c r="K77" s="8">
        <v>1.06</v>
      </c>
      <c r="L77" s="8">
        <v>1.05</v>
      </c>
      <c r="M77" s="8">
        <v>1.05</v>
      </c>
      <c r="N77" s="8">
        <v>1</v>
      </c>
      <c r="O77" s="8">
        <v>0.33333333333333331</v>
      </c>
      <c r="P77" s="9">
        <f t="shared" si="18"/>
        <v>0.39</v>
      </c>
      <c r="Q77" s="9">
        <f t="shared" si="12"/>
        <v>0.39</v>
      </c>
      <c r="R77" s="10" t="e">
        <f>VLOOKUP(G77,#REF!,10,0)</f>
        <v>#REF!</v>
      </c>
      <c r="S77" s="1" t="e">
        <f t="shared" si="19"/>
        <v>#REF!</v>
      </c>
      <c r="T77" s="45" t="e">
        <f t="shared" si="16"/>
        <v>#REF!</v>
      </c>
      <c r="U77" s="46" t="s">
        <v>143</v>
      </c>
      <c r="V77" s="13">
        <v>33000</v>
      </c>
      <c r="W77" s="33" t="e">
        <f t="shared" si="17"/>
        <v>#REF!</v>
      </c>
      <c r="X77" s="18"/>
    </row>
    <row r="78" spans="1:24" s="13" customFormat="1" ht="30" customHeight="1" x14ac:dyDescent="0.15">
      <c r="A78" s="36">
        <v>75</v>
      </c>
      <c r="B78" s="25" t="s">
        <v>86</v>
      </c>
      <c r="C78" s="20" t="s">
        <v>122</v>
      </c>
      <c r="D78" s="5" t="s">
        <v>105</v>
      </c>
      <c r="E78" s="38">
        <v>805</v>
      </c>
      <c r="F78" s="44" t="s">
        <v>138</v>
      </c>
      <c r="G78" s="41" t="s">
        <v>132</v>
      </c>
      <c r="H78" s="6" t="e">
        <f>VLOOKUP($G78,#REF!, 9,FALSE)</f>
        <v>#REF!</v>
      </c>
      <c r="I78" s="7" t="e">
        <f>VLOOKUP($G78,#REF!,11,FALSE)</f>
        <v>#REF!</v>
      </c>
      <c r="J78" s="8">
        <v>1</v>
      </c>
      <c r="K78" s="8">
        <v>1.07</v>
      </c>
      <c r="L78" s="8">
        <v>1</v>
      </c>
      <c r="M78" s="8">
        <v>0.91</v>
      </c>
      <c r="N78" s="8">
        <v>1</v>
      </c>
      <c r="O78" s="8">
        <v>0.67</v>
      </c>
      <c r="P78" s="9">
        <f t="shared" si="18"/>
        <v>0.65200000000000002</v>
      </c>
      <c r="Q78" s="9">
        <f t="shared" si="12"/>
        <v>0.65200000000000002</v>
      </c>
      <c r="R78" s="10" t="e">
        <f>VLOOKUP(G78,#REF!,10,0)</f>
        <v>#REF!</v>
      </c>
      <c r="S78" s="1" t="e">
        <f t="shared" si="19"/>
        <v>#REF!</v>
      </c>
      <c r="T78" s="45" t="e">
        <f t="shared" si="16"/>
        <v>#REF!</v>
      </c>
      <c r="U78" s="46" t="s">
        <v>143</v>
      </c>
      <c r="V78" s="13">
        <v>26000</v>
      </c>
      <c r="W78" s="33" t="e">
        <f t="shared" si="17"/>
        <v>#REF!</v>
      </c>
      <c r="X78" s="18"/>
    </row>
    <row r="79" spans="1:24" s="13" customFormat="1" ht="30" customHeight="1" x14ac:dyDescent="0.15">
      <c r="A79" s="36">
        <v>76</v>
      </c>
      <c r="B79" s="25" t="s">
        <v>86</v>
      </c>
      <c r="C79" s="20" t="s">
        <v>123</v>
      </c>
      <c r="D79" s="5" t="s">
        <v>105</v>
      </c>
      <c r="E79" s="38">
        <v>11361</v>
      </c>
      <c r="F79" s="44" t="s">
        <v>142</v>
      </c>
      <c r="G79" s="41" t="s">
        <v>132</v>
      </c>
      <c r="H79" s="6" t="e">
        <f>VLOOKUP($G79,#REF!, 9,FALSE)</f>
        <v>#REF!</v>
      </c>
      <c r="I79" s="7" t="e">
        <f>VLOOKUP($G79,#REF!,11,FALSE)</f>
        <v>#REF!</v>
      </c>
      <c r="J79" s="8">
        <v>1</v>
      </c>
      <c r="K79" s="8">
        <v>1.07</v>
      </c>
      <c r="L79" s="8">
        <v>1</v>
      </c>
      <c r="M79" s="8">
        <v>0.91</v>
      </c>
      <c r="N79" s="8">
        <v>1</v>
      </c>
      <c r="O79" s="8">
        <v>0.67</v>
      </c>
      <c r="P79" s="9">
        <f t="shared" si="18"/>
        <v>0.65200000000000002</v>
      </c>
      <c r="Q79" s="9">
        <f t="shared" si="12"/>
        <v>0.65200000000000002</v>
      </c>
      <c r="R79" s="10" t="e">
        <f>VLOOKUP(G79,#REF!,10,0)</f>
        <v>#REF!</v>
      </c>
      <c r="S79" s="1" t="e">
        <f t="shared" si="19"/>
        <v>#REF!</v>
      </c>
      <c r="T79" s="45" t="e">
        <f t="shared" si="16"/>
        <v>#REF!</v>
      </c>
      <c r="U79" s="46" t="s">
        <v>143</v>
      </c>
      <c r="V79" s="13">
        <v>26000</v>
      </c>
      <c r="W79" s="33" t="e">
        <f t="shared" si="17"/>
        <v>#REF!</v>
      </c>
      <c r="X79" s="18"/>
    </row>
    <row r="80" spans="1:24" s="13" customFormat="1" ht="30" customHeight="1" x14ac:dyDescent="0.15">
      <c r="A80" s="36">
        <v>77</v>
      </c>
      <c r="B80" s="25" t="s">
        <v>86</v>
      </c>
      <c r="C80" s="20" t="s">
        <v>124</v>
      </c>
      <c r="D80" s="5" t="s">
        <v>105</v>
      </c>
      <c r="E80" s="38">
        <v>631</v>
      </c>
      <c r="F80" s="44" t="s">
        <v>138</v>
      </c>
      <c r="G80" s="41" t="s">
        <v>132</v>
      </c>
      <c r="H80" s="6" t="e">
        <f>VLOOKUP($G80,#REF!, 9,FALSE)</f>
        <v>#REF!</v>
      </c>
      <c r="I80" s="7" t="e">
        <f>VLOOKUP($G80,#REF!,11,FALSE)</f>
        <v>#REF!</v>
      </c>
      <c r="J80" s="8">
        <v>1</v>
      </c>
      <c r="K80" s="8">
        <v>1.07</v>
      </c>
      <c r="L80" s="8">
        <v>1</v>
      </c>
      <c r="M80" s="8">
        <v>0.91</v>
      </c>
      <c r="N80" s="8">
        <v>1</v>
      </c>
      <c r="O80" s="8">
        <v>0.67</v>
      </c>
      <c r="P80" s="9">
        <f t="shared" si="18"/>
        <v>0.65200000000000002</v>
      </c>
      <c r="Q80" s="9">
        <f t="shared" si="12"/>
        <v>0.65200000000000002</v>
      </c>
      <c r="R80" s="10" t="e">
        <f>VLOOKUP(G80,#REF!,10,0)</f>
        <v>#REF!</v>
      </c>
      <c r="S80" s="1" t="e">
        <f t="shared" si="19"/>
        <v>#REF!</v>
      </c>
      <c r="T80" s="45" t="e">
        <f t="shared" si="16"/>
        <v>#REF!</v>
      </c>
      <c r="U80" s="46" t="s">
        <v>143</v>
      </c>
      <c r="V80" s="13">
        <v>26000</v>
      </c>
      <c r="W80" s="33" t="e">
        <f t="shared" si="17"/>
        <v>#REF!</v>
      </c>
      <c r="X80" s="18"/>
    </row>
    <row r="81" spans="1:24" s="13" customFormat="1" ht="30" customHeight="1" x14ac:dyDescent="0.15">
      <c r="A81" s="36">
        <v>78</v>
      </c>
      <c r="B81" s="25" t="s">
        <v>86</v>
      </c>
      <c r="C81" s="20" t="s">
        <v>125</v>
      </c>
      <c r="D81" s="5" t="s">
        <v>105</v>
      </c>
      <c r="E81" s="38">
        <v>107</v>
      </c>
      <c r="F81" s="44" t="s">
        <v>138</v>
      </c>
      <c r="G81" s="41" t="s">
        <v>132</v>
      </c>
      <c r="H81" s="6" t="e">
        <f>VLOOKUP($G81,#REF!, 9,FALSE)</f>
        <v>#REF!</v>
      </c>
      <c r="I81" s="7" t="e">
        <f>VLOOKUP($G81,#REF!,11,FALSE)</f>
        <v>#REF!</v>
      </c>
      <c r="J81" s="8">
        <v>1</v>
      </c>
      <c r="K81" s="8">
        <v>1.07</v>
      </c>
      <c r="L81" s="8">
        <v>1</v>
      </c>
      <c r="M81" s="8">
        <v>0.91</v>
      </c>
      <c r="N81" s="8">
        <v>1</v>
      </c>
      <c r="O81" s="8">
        <v>0.67</v>
      </c>
      <c r="P81" s="9">
        <f t="shared" si="18"/>
        <v>0.65200000000000002</v>
      </c>
      <c r="Q81" s="9">
        <f t="shared" si="12"/>
        <v>0.65200000000000002</v>
      </c>
      <c r="R81" s="10" t="e">
        <f>VLOOKUP(G81,#REF!,10,0)</f>
        <v>#REF!</v>
      </c>
      <c r="S81" s="1" t="e">
        <f t="shared" si="19"/>
        <v>#REF!</v>
      </c>
      <c r="T81" s="45" t="e">
        <f t="shared" si="16"/>
        <v>#REF!</v>
      </c>
      <c r="U81" s="46" t="s">
        <v>143</v>
      </c>
      <c r="V81" s="13">
        <v>26000</v>
      </c>
      <c r="W81" s="33" t="e">
        <f t="shared" si="17"/>
        <v>#REF!</v>
      </c>
      <c r="X81" s="18"/>
    </row>
    <row r="82" spans="1:24" s="13" customFormat="1" ht="30" customHeight="1" x14ac:dyDescent="0.15">
      <c r="A82" s="36">
        <v>79</v>
      </c>
      <c r="B82" s="25" t="s">
        <v>92</v>
      </c>
      <c r="C82" s="20" t="s">
        <v>101</v>
      </c>
      <c r="D82" s="5" t="s">
        <v>98</v>
      </c>
      <c r="E82" s="38">
        <v>4</v>
      </c>
      <c r="F82" s="44" t="s">
        <v>138</v>
      </c>
      <c r="G82" s="41" t="s">
        <v>132</v>
      </c>
      <c r="H82" s="6" t="e">
        <f>VLOOKUP($G82,#REF!, 9,FALSE)</f>
        <v>#REF!</v>
      </c>
      <c r="I82" s="7" t="e">
        <f>VLOOKUP($G82,#REF!,11,FALSE)</f>
        <v>#REF!</v>
      </c>
      <c r="J82" s="8">
        <v>1</v>
      </c>
      <c r="K82" s="8">
        <v>1</v>
      </c>
      <c r="L82" s="8">
        <v>1</v>
      </c>
      <c r="M82" s="8">
        <v>1</v>
      </c>
      <c r="N82" s="8">
        <v>1</v>
      </c>
      <c r="O82" s="8">
        <v>1</v>
      </c>
      <c r="P82" s="9">
        <f t="shared" si="11"/>
        <v>1</v>
      </c>
      <c r="Q82" s="9">
        <f t="shared" si="12"/>
        <v>1</v>
      </c>
      <c r="R82" s="10" t="e">
        <f>VLOOKUP(G82,#REF!,10,0)</f>
        <v>#REF!</v>
      </c>
      <c r="S82" s="1" t="e">
        <f t="shared" si="13"/>
        <v>#REF!</v>
      </c>
      <c r="T82" s="45" t="e">
        <f t="shared" si="16"/>
        <v>#REF!</v>
      </c>
      <c r="U82" s="46"/>
      <c r="V82" s="13">
        <v>36000</v>
      </c>
      <c r="W82" s="33" t="e">
        <f t="shared" si="17"/>
        <v>#REF!</v>
      </c>
      <c r="X82" s="18"/>
    </row>
    <row r="83" spans="1:24" s="13" customFormat="1" ht="30" customHeight="1" x14ac:dyDescent="0.15">
      <c r="A83" s="36">
        <v>80</v>
      </c>
      <c r="B83" s="25" t="s">
        <v>92</v>
      </c>
      <c r="C83" s="20" t="s">
        <v>87</v>
      </c>
      <c r="D83" s="5" t="s">
        <v>98</v>
      </c>
      <c r="E83" s="38">
        <v>34</v>
      </c>
      <c r="F83" s="44" t="s">
        <v>138</v>
      </c>
      <c r="G83" s="41" t="s">
        <v>132</v>
      </c>
      <c r="H83" s="6" t="e">
        <f>VLOOKUP($G83,#REF!, 9,FALSE)</f>
        <v>#REF!</v>
      </c>
      <c r="I83" s="7" t="e">
        <f>VLOOKUP($G83,#REF!,11,FALSE)</f>
        <v>#REF!</v>
      </c>
      <c r="J83" s="8">
        <v>1</v>
      </c>
      <c r="K83" s="8">
        <v>1</v>
      </c>
      <c r="L83" s="8">
        <v>1</v>
      </c>
      <c r="M83" s="8">
        <v>1</v>
      </c>
      <c r="N83" s="8">
        <v>1</v>
      </c>
      <c r="O83" s="8">
        <v>1</v>
      </c>
      <c r="P83" s="9">
        <f t="shared" si="11"/>
        <v>1</v>
      </c>
      <c r="Q83" s="9">
        <f t="shared" si="12"/>
        <v>1</v>
      </c>
      <c r="R83" s="10" t="e">
        <f>VLOOKUP(G83,#REF!,10,0)</f>
        <v>#REF!</v>
      </c>
      <c r="S83" s="1" t="e">
        <f t="shared" si="13"/>
        <v>#REF!</v>
      </c>
      <c r="T83" s="45" t="e">
        <f t="shared" si="16"/>
        <v>#REF!</v>
      </c>
      <c r="U83" s="46"/>
      <c r="V83" s="13">
        <v>36000</v>
      </c>
      <c r="W83" s="33" t="e">
        <f t="shared" si="17"/>
        <v>#REF!</v>
      </c>
      <c r="X83" s="18"/>
    </row>
    <row r="84" spans="1:24" s="13" customFormat="1" ht="30" customHeight="1" x14ac:dyDescent="0.15">
      <c r="A84" s="36">
        <v>81</v>
      </c>
      <c r="B84" s="25" t="s">
        <v>92</v>
      </c>
      <c r="C84" s="20" t="s">
        <v>88</v>
      </c>
      <c r="D84" s="5" t="s">
        <v>98</v>
      </c>
      <c r="E84" s="38">
        <v>42</v>
      </c>
      <c r="F84" s="44" t="s">
        <v>138</v>
      </c>
      <c r="G84" s="41" t="s">
        <v>132</v>
      </c>
      <c r="H84" s="6" t="e">
        <f>VLOOKUP($G84,#REF!, 9,FALSE)</f>
        <v>#REF!</v>
      </c>
      <c r="I84" s="7" t="e">
        <f>VLOOKUP($G84,#REF!,11,FALSE)</f>
        <v>#REF!</v>
      </c>
      <c r="J84" s="8">
        <v>1</v>
      </c>
      <c r="K84" s="8">
        <v>1</v>
      </c>
      <c r="L84" s="8">
        <v>1</v>
      </c>
      <c r="M84" s="8">
        <v>1</v>
      </c>
      <c r="N84" s="8">
        <v>1</v>
      </c>
      <c r="O84" s="8">
        <v>1</v>
      </c>
      <c r="P84" s="9">
        <f t="shared" si="11"/>
        <v>1</v>
      </c>
      <c r="Q84" s="9">
        <f t="shared" si="12"/>
        <v>1</v>
      </c>
      <c r="R84" s="10" t="e">
        <f>VLOOKUP(G84,#REF!,10,0)</f>
        <v>#REF!</v>
      </c>
      <c r="S84" s="1" t="e">
        <f t="shared" si="13"/>
        <v>#REF!</v>
      </c>
      <c r="T84" s="45" t="e">
        <f t="shared" si="16"/>
        <v>#REF!</v>
      </c>
      <c r="U84" s="46"/>
      <c r="V84" s="13">
        <v>36000</v>
      </c>
      <c r="W84" s="33" t="e">
        <f t="shared" si="17"/>
        <v>#REF!</v>
      </c>
      <c r="X84" s="18"/>
    </row>
    <row r="85" spans="1:24" s="13" customFormat="1" ht="30" customHeight="1" x14ac:dyDescent="0.15">
      <c r="A85" s="36">
        <v>82</v>
      </c>
      <c r="B85" s="25" t="s">
        <v>92</v>
      </c>
      <c r="C85" s="20" t="s">
        <v>89</v>
      </c>
      <c r="D85" s="5" t="s">
        <v>98</v>
      </c>
      <c r="E85" s="38">
        <v>33</v>
      </c>
      <c r="F85" s="44" t="s">
        <v>138</v>
      </c>
      <c r="G85" s="41" t="s">
        <v>132</v>
      </c>
      <c r="H85" s="6" t="e">
        <f>VLOOKUP($G85,#REF!, 9,FALSE)</f>
        <v>#REF!</v>
      </c>
      <c r="I85" s="7" t="e">
        <f>VLOOKUP($G85,#REF!,11,FALSE)</f>
        <v>#REF!</v>
      </c>
      <c r="J85" s="8">
        <v>1</v>
      </c>
      <c r="K85" s="8">
        <v>1</v>
      </c>
      <c r="L85" s="8">
        <v>1</v>
      </c>
      <c r="M85" s="8">
        <v>1</v>
      </c>
      <c r="N85" s="8">
        <v>1</v>
      </c>
      <c r="O85" s="8">
        <v>1</v>
      </c>
      <c r="P85" s="9">
        <f t="shared" si="11"/>
        <v>1</v>
      </c>
      <c r="Q85" s="9">
        <f t="shared" si="12"/>
        <v>1</v>
      </c>
      <c r="R85" s="10" t="e">
        <f>VLOOKUP(G85,#REF!,10,0)</f>
        <v>#REF!</v>
      </c>
      <c r="S85" s="1" t="e">
        <f t="shared" ref="S85:S92" si="20">H85*I85*J85*P85*R85</f>
        <v>#REF!</v>
      </c>
      <c r="T85" s="45" t="e">
        <f t="shared" si="16"/>
        <v>#REF!</v>
      </c>
      <c r="U85" s="46"/>
      <c r="V85" s="13">
        <v>36000</v>
      </c>
      <c r="W85" s="33" t="e">
        <f t="shared" si="17"/>
        <v>#REF!</v>
      </c>
      <c r="X85" s="18"/>
    </row>
    <row r="86" spans="1:24" s="13" customFormat="1" ht="30" customHeight="1" x14ac:dyDescent="0.15">
      <c r="A86" s="36">
        <v>83</v>
      </c>
      <c r="B86" s="25" t="s">
        <v>92</v>
      </c>
      <c r="C86" s="20" t="s">
        <v>90</v>
      </c>
      <c r="D86" s="5" t="s">
        <v>98</v>
      </c>
      <c r="E86" s="38">
        <v>9</v>
      </c>
      <c r="F86" s="44" t="s">
        <v>138</v>
      </c>
      <c r="G86" s="41" t="s">
        <v>132</v>
      </c>
      <c r="H86" s="6" t="e">
        <f>VLOOKUP($G86,#REF!, 9,FALSE)</f>
        <v>#REF!</v>
      </c>
      <c r="I86" s="7" t="e">
        <f>VLOOKUP($G86,#REF!,11,FALSE)</f>
        <v>#REF!</v>
      </c>
      <c r="J86" s="8">
        <v>1</v>
      </c>
      <c r="K86" s="8">
        <v>1</v>
      </c>
      <c r="L86" s="8">
        <v>1</v>
      </c>
      <c r="M86" s="8">
        <v>1</v>
      </c>
      <c r="N86" s="8">
        <v>1</v>
      </c>
      <c r="O86" s="8">
        <v>1</v>
      </c>
      <c r="P86" s="9">
        <f t="shared" si="11"/>
        <v>1</v>
      </c>
      <c r="Q86" s="9">
        <f t="shared" si="12"/>
        <v>1</v>
      </c>
      <c r="R86" s="10" t="e">
        <f>VLOOKUP(G86,#REF!,10,0)</f>
        <v>#REF!</v>
      </c>
      <c r="S86" s="1" t="e">
        <f t="shared" si="20"/>
        <v>#REF!</v>
      </c>
      <c r="T86" s="45" t="e">
        <f t="shared" si="16"/>
        <v>#REF!</v>
      </c>
      <c r="U86" s="46"/>
      <c r="V86" s="13">
        <v>36000</v>
      </c>
      <c r="W86" s="33" t="e">
        <f t="shared" si="17"/>
        <v>#REF!</v>
      </c>
      <c r="X86" s="18"/>
    </row>
    <row r="87" spans="1:24" s="13" customFormat="1" ht="30" customHeight="1" x14ac:dyDescent="0.15">
      <c r="A87" s="36">
        <v>84</v>
      </c>
      <c r="B87" s="25" t="s">
        <v>92</v>
      </c>
      <c r="C87" s="20" t="s">
        <v>91</v>
      </c>
      <c r="D87" s="5" t="s">
        <v>98</v>
      </c>
      <c r="E87" s="38">
        <v>63</v>
      </c>
      <c r="F87" s="44" t="s">
        <v>138</v>
      </c>
      <c r="G87" s="41" t="s">
        <v>132</v>
      </c>
      <c r="H87" s="6" t="e">
        <f>VLOOKUP($G87,#REF!, 9,FALSE)</f>
        <v>#REF!</v>
      </c>
      <c r="I87" s="7" t="e">
        <f>VLOOKUP($G87,#REF!,11,FALSE)</f>
        <v>#REF!</v>
      </c>
      <c r="J87" s="8">
        <v>1</v>
      </c>
      <c r="K87" s="8">
        <v>1</v>
      </c>
      <c r="L87" s="8">
        <v>1</v>
      </c>
      <c r="M87" s="8">
        <v>1</v>
      </c>
      <c r="N87" s="8">
        <v>1</v>
      </c>
      <c r="O87" s="8">
        <v>1</v>
      </c>
      <c r="P87" s="9">
        <f t="shared" si="11"/>
        <v>1</v>
      </c>
      <c r="Q87" s="9">
        <f t="shared" si="12"/>
        <v>1</v>
      </c>
      <c r="R87" s="10" t="e">
        <f>VLOOKUP(G87,#REF!,10,0)</f>
        <v>#REF!</v>
      </c>
      <c r="S87" s="1" t="e">
        <f t="shared" si="20"/>
        <v>#REF!</v>
      </c>
      <c r="T87" s="45" t="e">
        <f t="shared" si="16"/>
        <v>#REF!</v>
      </c>
      <c r="U87" s="46"/>
      <c r="V87" s="13">
        <v>36000</v>
      </c>
      <c r="W87" s="33" t="e">
        <f t="shared" si="17"/>
        <v>#REF!</v>
      </c>
      <c r="X87" s="18"/>
    </row>
    <row r="88" spans="1:24" s="13" customFormat="1" ht="30" customHeight="1" x14ac:dyDescent="0.15">
      <c r="A88" s="36">
        <v>85</v>
      </c>
      <c r="B88" s="25" t="s">
        <v>92</v>
      </c>
      <c r="C88" s="20" t="s">
        <v>93</v>
      </c>
      <c r="D88" s="5" t="s">
        <v>98</v>
      </c>
      <c r="E88" s="38">
        <v>56</v>
      </c>
      <c r="F88" s="44" t="s">
        <v>138</v>
      </c>
      <c r="G88" s="41" t="s">
        <v>132</v>
      </c>
      <c r="H88" s="6" t="e">
        <f>VLOOKUP($G88,#REF!, 9,FALSE)</f>
        <v>#REF!</v>
      </c>
      <c r="I88" s="7" t="e">
        <f>VLOOKUP($G88,#REF!,11,FALSE)</f>
        <v>#REF!</v>
      </c>
      <c r="J88" s="8">
        <v>1</v>
      </c>
      <c r="K88" s="8">
        <v>1</v>
      </c>
      <c r="L88" s="8">
        <v>1</v>
      </c>
      <c r="M88" s="8">
        <v>1</v>
      </c>
      <c r="N88" s="8">
        <v>1</v>
      </c>
      <c r="O88" s="8">
        <v>1</v>
      </c>
      <c r="P88" s="9">
        <f t="shared" si="11"/>
        <v>1</v>
      </c>
      <c r="Q88" s="9">
        <f t="shared" si="12"/>
        <v>1</v>
      </c>
      <c r="R88" s="10" t="e">
        <f>VLOOKUP(G88,#REF!,10,0)</f>
        <v>#REF!</v>
      </c>
      <c r="S88" s="1" t="e">
        <f t="shared" si="20"/>
        <v>#REF!</v>
      </c>
      <c r="T88" s="45" t="e">
        <f t="shared" si="16"/>
        <v>#REF!</v>
      </c>
      <c r="U88" s="46"/>
      <c r="V88" s="13">
        <v>36000</v>
      </c>
      <c r="W88" s="33" t="e">
        <f t="shared" si="17"/>
        <v>#REF!</v>
      </c>
      <c r="X88" s="18"/>
    </row>
    <row r="89" spans="1:24" s="13" customFormat="1" ht="30" customHeight="1" x14ac:dyDescent="0.15">
      <c r="A89" s="36">
        <v>86</v>
      </c>
      <c r="B89" s="25" t="s">
        <v>92</v>
      </c>
      <c r="C89" s="20" t="s">
        <v>94</v>
      </c>
      <c r="D89" s="5" t="s">
        <v>98</v>
      </c>
      <c r="E89" s="38">
        <v>19</v>
      </c>
      <c r="F89" s="44" t="s">
        <v>138</v>
      </c>
      <c r="G89" s="41" t="s">
        <v>132</v>
      </c>
      <c r="H89" s="6" t="e">
        <f>VLOOKUP($G89,#REF!, 9,FALSE)</f>
        <v>#REF!</v>
      </c>
      <c r="I89" s="7" t="e">
        <f>VLOOKUP($G89,#REF!,11,FALSE)</f>
        <v>#REF!</v>
      </c>
      <c r="J89" s="8">
        <v>1</v>
      </c>
      <c r="K89" s="8">
        <v>1</v>
      </c>
      <c r="L89" s="8">
        <v>1</v>
      </c>
      <c r="M89" s="8">
        <v>1</v>
      </c>
      <c r="N89" s="8">
        <v>1</v>
      </c>
      <c r="O89" s="8">
        <v>1</v>
      </c>
      <c r="P89" s="9">
        <f t="shared" si="11"/>
        <v>1</v>
      </c>
      <c r="Q89" s="9">
        <f t="shared" si="12"/>
        <v>1</v>
      </c>
      <c r="R89" s="10" t="e">
        <f>VLOOKUP(G89,#REF!,10,0)</f>
        <v>#REF!</v>
      </c>
      <c r="S89" s="1" t="e">
        <f t="shared" si="20"/>
        <v>#REF!</v>
      </c>
      <c r="T89" s="45" t="e">
        <f t="shared" si="16"/>
        <v>#REF!</v>
      </c>
      <c r="U89" s="46"/>
      <c r="V89" s="13">
        <v>36000</v>
      </c>
      <c r="W89" s="33" t="e">
        <f t="shared" si="17"/>
        <v>#REF!</v>
      </c>
      <c r="X89" s="18"/>
    </row>
    <row r="90" spans="1:24" s="13" customFormat="1" ht="30" customHeight="1" x14ac:dyDescent="0.15">
      <c r="A90" s="36">
        <v>87</v>
      </c>
      <c r="B90" s="25" t="s">
        <v>92</v>
      </c>
      <c r="C90" s="20" t="s">
        <v>95</v>
      </c>
      <c r="D90" s="5" t="s">
        <v>98</v>
      </c>
      <c r="E90" s="38">
        <v>78</v>
      </c>
      <c r="F90" s="44" t="s">
        <v>138</v>
      </c>
      <c r="G90" s="41" t="s">
        <v>132</v>
      </c>
      <c r="H90" s="6" t="e">
        <f>VLOOKUP($G90,#REF!, 9,FALSE)</f>
        <v>#REF!</v>
      </c>
      <c r="I90" s="7" t="e">
        <f>VLOOKUP($G90,#REF!,11,FALSE)</f>
        <v>#REF!</v>
      </c>
      <c r="J90" s="8">
        <v>1</v>
      </c>
      <c r="K90" s="8">
        <v>1</v>
      </c>
      <c r="L90" s="8">
        <v>1</v>
      </c>
      <c r="M90" s="8">
        <v>1</v>
      </c>
      <c r="N90" s="8">
        <v>1</v>
      </c>
      <c r="O90" s="8">
        <v>1</v>
      </c>
      <c r="P90" s="9">
        <f t="shared" si="11"/>
        <v>1</v>
      </c>
      <c r="Q90" s="9">
        <f t="shared" si="12"/>
        <v>1</v>
      </c>
      <c r="R90" s="10" t="e">
        <f>VLOOKUP(G90,#REF!,10,0)</f>
        <v>#REF!</v>
      </c>
      <c r="S90" s="1" t="e">
        <f t="shared" si="20"/>
        <v>#REF!</v>
      </c>
      <c r="T90" s="45" t="e">
        <f t="shared" si="16"/>
        <v>#REF!</v>
      </c>
      <c r="U90" s="46"/>
      <c r="V90" s="13">
        <v>36000</v>
      </c>
      <c r="W90" s="33" t="e">
        <f t="shared" si="17"/>
        <v>#REF!</v>
      </c>
      <c r="X90" s="18"/>
    </row>
    <row r="91" spans="1:24" s="13" customFormat="1" ht="30" customHeight="1" x14ac:dyDescent="0.15">
      <c r="A91" s="36">
        <v>88</v>
      </c>
      <c r="B91" s="25" t="s">
        <v>92</v>
      </c>
      <c r="C91" s="20" t="s">
        <v>96</v>
      </c>
      <c r="D91" s="5" t="s">
        <v>98</v>
      </c>
      <c r="E91" s="38">
        <v>79</v>
      </c>
      <c r="F91" s="44" t="s">
        <v>138</v>
      </c>
      <c r="G91" s="41" t="s">
        <v>132</v>
      </c>
      <c r="H91" s="6" t="e">
        <f>VLOOKUP($G91,#REF!, 9,FALSE)</f>
        <v>#REF!</v>
      </c>
      <c r="I91" s="7" t="e">
        <f>VLOOKUP($G91,#REF!,11,FALSE)</f>
        <v>#REF!</v>
      </c>
      <c r="J91" s="8">
        <v>1</v>
      </c>
      <c r="K91" s="8">
        <v>1</v>
      </c>
      <c r="L91" s="8">
        <v>1</v>
      </c>
      <c r="M91" s="8">
        <v>1</v>
      </c>
      <c r="N91" s="8">
        <v>1</v>
      </c>
      <c r="O91" s="8">
        <v>1</v>
      </c>
      <c r="P91" s="9">
        <f t="shared" si="11"/>
        <v>1</v>
      </c>
      <c r="Q91" s="9">
        <f t="shared" si="12"/>
        <v>1</v>
      </c>
      <c r="R91" s="10" t="e">
        <f>VLOOKUP(G91,#REF!,10,0)</f>
        <v>#REF!</v>
      </c>
      <c r="S91" s="1" t="e">
        <f t="shared" si="20"/>
        <v>#REF!</v>
      </c>
      <c r="T91" s="45" t="e">
        <f t="shared" si="16"/>
        <v>#REF!</v>
      </c>
      <c r="U91" s="46"/>
      <c r="V91" s="13">
        <v>36000</v>
      </c>
      <c r="W91" s="33" t="e">
        <f t="shared" si="17"/>
        <v>#REF!</v>
      </c>
      <c r="X91" s="18"/>
    </row>
    <row r="92" spans="1:24" s="13" customFormat="1" ht="30" customHeight="1" x14ac:dyDescent="0.15">
      <c r="A92" s="36">
        <v>89</v>
      </c>
      <c r="B92" s="25" t="s">
        <v>92</v>
      </c>
      <c r="C92" s="20" t="s">
        <v>97</v>
      </c>
      <c r="D92" s="5" t="s">
        <v>98</v>
      </c>
      <c r="E92" s="38">
        <v>26</v>
      </c>
      <c r="F92" s="44" t="s">
        <v>138</v>
      </c>
      <c r="G92" s="41" t="s">
        <v>132</v>
      </c>
      <c r="H92" s="6" t="e">
        <f>VLOOKUP($G92,#REF!, 9,FALSE)</f>
        <v>#REF!</v>
      </c>
      <c r="I92" s="7" t="e">
        <f>VLOOKUP($G92,#REF!,11,FALSE)</f>
        <v>#REF!</v>
      </c>
      <c r="J92" s="8">
        <v>1</v>
      </c>
      <c r="K92" s="8">
        <v>1</v>
      </c>
      <c r="L92" s="8">
        <v>1</v>
      </c>
      <c r="M92" s="8">
        <v>1</v>
      </c>
      <c r="N92" s="8">
        <v>1</v>
      </c>
      <c r="O92" s="8">
        <v>1</v>
      </c>
      <c r="P92" s="9">
        <f t="shared" si="11"/>
        <v>1</v>
      </c>
      <c r="Q92" s="9">
        <f t="shared" si="12"/>
        <v>1</v>
      </c>
      <c r="R92" s="10" t="e">
        <f>VLOOKUP(G92,#REF!,10,0)</f>
        <v>#REF!</v>
      </c>
      <c r="S92" s="1" t="e">
        <f t="shared" si="20"/>
        <v>#REF!</v>
      </c>
      <c r="T92" s="45" t="e">
        <f t="shared" si="16"/>
        <v>#REF!</v>
      </c>
      <c r="U92" s="46"/>
      <c r="V92" s="13">
        <v>36000</v>
      </c>
      <c r="W92" s="33" t="e">
        <f t="shared" si="17"/>
        <v>#REF!</v>
      </c>
      <c r="X92" s="18"/>
    </row>
    <row r="93" spans="1:24" s="13" customFormat="1" ht="23.1" customHeight="1" x14ac:dyDescent="0.15">
      <c r="A93" s="36">
        <v>90</v>
      </c>
      <c r="B93" s="25" t="s">
        <v>92</v>
      </c>
      <c r="C93" s="19" t="s">
        <v>127</v>
      </c>
      <c r="D93" s="13" t="s">
        <v>48</v>
      </c>
      <c r="E93" s="39">
        <v>2880</v>
      </c>
      <c r="F93" s="44" t="s">
        <v>138</v>
      </c>
      <c r="G93" s="41" t="s">
        <v>132</v>
      </c>
      <c r="H93" s="6" t="e">
        <f>VLOOKUP($G93,#REF!, 9,FALSE)</f>
        <v>#REF!</v>
      </c>
      <c r="I93" s="7" t="e">
        <f>VLOOKUP($G93,#REF!,11,FALSE)</f>
        <v>#REF!</v>
      </c>
      <c r="J93" s="8">
        <v>1</v>
      </c>
      <c r="K93" s="8">
        <v>1</v>
      </c>
      <c r="L93" s="8">
        <v>1</v>
      </c>
      <c r="M93" s="8">
        <v>1</v>
      </c>
      <c r="N93" s="8">
        <v>1</v>
      </c>
      <c r="O93" s="8">
        <v>0.33333333333333331</v>
      </c>
      <c r="P93" s="9">
        <f>ROUND(K93*L93*M93*N93*O93,3)</f>
        <v>0.33300000000000002</v>
      </c>
      <c r="Q93" s="9">
        <f t="shared" si="12"/>
        <v>0.33300000000000002</v>
      </c>
      <c r="R93" s="10" t="e">
        <f>VLOOKUP(G93,#REF!,10,0)</f>
        <v>#REF!</v>
      </c>
      <c r="S93" s="1" t="e">
        <f>H93*I93*J93*P93*R93</f>
        <v>#REF!</v>
      </c>
      <c r="T93" s="45" t="e">
        <f t="shared" si="16"/>
        <v>#REF!</v>
      </c>
      <c r="U93" s="46" t="s">
        <v>143</v>
      </c>
      <c r="V93" s="13">
        <v>12000</v>
      </c>
      <c r="W93" s="33" t="e">
        <f t="shared" si="17"/>
        <v>#REF!</v>
      </c>
      <c r="X93" s="18"/>
    </row>
    <row r="94" spans="1:24" s="13" customFormat="1" ht="23.1" customHeight="1" x14ac:dyDescent="0.15">
      <c r="A94" s="36">
        <v>91</v>
      </c>
      <c r="B94" s="25" t="s">
        <v>92</v>
      </c>
      <c r="C94" s="19" t="s">
        <v>128</v>
      </c>
      <c r="D94" s="13" t="s">
        <v>48</v>
      </c>
      <c r="E94" s="39">
        <v>65</v>
      </c>
      <c r="F94" s="44" t="s">
        <v>138</v>
      </c>
      <c r="G94" s="41" t="s">
        <v>132</v>
      </c>
      <c r="H94" s="6" t="e">
        <f>VLOOKUP($G94,#REF!, 9,FALSE)</f>
        <v>#REF!</v>
      </c>
      <c r="I94" s="7" t="e">
        <f>VLOOKUP($G94,#REF!,11,FALSE)</f>
        <v>#REF!</v>
      </c>
      <c r="J94" s="8">
        <v>1</v>
      </c>
      <c r="K94" s="8">
        <v>1</v>
      </c>
      <c r="L94" s="8">
        <v>1</v>
      </c>
      <c r="M94" s="8">
        <v>1</v>
      </c>
      <c r="N94" s="8">
        <v>1</v>
      </c>
      <c r="O94" s="8">
        <v>0.33333333333333331</v>
      </c>
      <c r="P94" s="9">
        <f>ROUND(K94*L94*M94*N94*O94,3)</f>
        <v>0.33300000000000002</v>
      </c>
      <c r="Q94" s="9">
        <f t="shared" si="12"/>
        <v>0.33300000000000002</v>
      </c>
      <c r="R94" s="10" t="e">
        <f>VLOOKUP(G94,#REF!,10,0)</f>
        <v>#REF!</v>
      </c>
      <c r="S94" s="1" t="e">
        <f>H94*I94*J94*P94*R94</f>
        <v>#REF!</v>
      </c>
      <c r="T94" s="45" t="e">
        <f t="shared" si="16"/>
        <v>#REF!</v>
      </c>
      <c r="U94" s="46" t="s">
        <v>143</v>
      </c>
      <c r="V94" s="13">
        <v>12000</v>
      </c>
      <c r="W94" s="33" t="e">
        <f t="shared" si="17"/>
        <v>#REF!</v>
      </c>
      <c r="X94" s="18"/>
    </row>
    <row r="95" spans="1:24" s="13" customFormat="1" ht="23.1" customHeight="1" x14ac:dyDescent="0.15">
      <c r="C95" s="19"/>
      <c r="E95" s="39"/>
      <c r="H95" s="14"/>
      <c r="I95" s="15"/>
      <c r="J95" s="16"/>
      <c r="K95" s="17"/>
      <c r="L95" s="17"/>
      <c r="M95" s="17"/>
      <c r="N95" s="17"/>
      <c r="O95" s="17"/>
      <c r="P95" s="17"/>
      <c r="Q95" s="17"/>
      <c r="R95" s="16"/>
      <c r="S95" s="14"/>
      <c r="T95" s="14"/>
      <c r="U95" s="22"/>
      <c r="W95" s="18"/>
      <c r="X95" s="18"/>
    </row>
    <row r="96" spans="1:24" s="13" customFormat="1" ht="23.1" customHeight="1" x14ac:dyDescent="0.15">
      <c r="C96" s="19"/>
      <c r="E96" s="39"/>
      <c r="H96" s="14"/>
      <c r="I96" s="15"/>
      <c r="J96" s="16"/>
      <c r="K96" s="17"/>
      <c r="L96" s="17"/>
      <c r="M96" s="17"/>
      <c r="N96" s="17"/>
      <c r="O96" s="17"/>
      <c r="P96" s="17"/>
      <c r="Q96" s="17"/>
      <c r="R96" s="16"/>
      <c r="S96" s="14"/>
      <c r="T96" s="14"/>
      <c r="U96" s="22"/>
      <c r="W96" s="18"/>
      <c r="X96" s="18"/>
    </row>
    <row r="97" spans="3:24" s="13" customFormat="1" ht="23.1" customHeight="1" x14ac:dyDescent="0.15">
      <c r="C97" s="19"/>
      <c r="E97" s="39"/>
      <c r="H97" s="14"/>
      <c r="I97" s="15"/>
      <c r="J97" s="16"/>
      <c r="K97" s="17"/>
      <c r="L97" s="17"/>
      <c r="M97" s="17"/>
      <c r="N97" s="17"/>
      <c r="O97" s="17"/>
      <c r="P97" s="17"/>
      <c r="Q97" s="17"/>
      <c r="R97" s="16"/>
      <c r="S97" s="14"/>
      <c r="T97" s="14"/>
      <c r="U97" s="22"/>
      <c r="W97" s="18"/>
      <c r="X97" s="18"/>
    </row>
    <row r="98" spans="3:24" s="13" customFormat="1" ht="23.1" customHeight="1" x14ac:dyDescent="0.15">
      <c r="C98" s="19"/>
      <c r="E98" s="39"/>
      <c r="H98" s="14"/>
      <c r="I98" s="15"/>
      <c r="J98" s="16"/>
      <c r="K98" s="17"/>
      <c r="L98" s="17"/>
      <c r="M98" s="17"/>
      <c r="N98" s="17"/>
      <c r="O98" s="17"/>
      <c r="P98" s="17"/>
      <c r="Q98" s="17"/>
      <c r="R98" s="16"/>
      <c r="S98" s="14"/>
      <c r="T98" s="14"/>
      <c r="U98" s="22"/>
      <c r="W98" s="18"/>
      <c r="X98" s="18"/>
    </row>
    <row r="99" spans="3:24" s="13" customFormat="1" ht="23.1" customHeight="1" x14ac:dyDescent="0.15">
      <c r="C99" s="19"/>
      <c r="E99" s="39"/>
      <c r="H99" s="14"/>
      <c r="I99" s="15"/>
      <c r="J99" s="16"/>
      <c r="K99" s="17"/>
      <c r="L99" s="17"/>
      <c r="M99" s="17"/>
      <c r="N99" s="17"/>
      <c r="O99" s="17"/>
      <c r="P99" s="17"/>
      <c r="Q99" s="17"/>
      <c r="R99" s="16"/>
      <c r="S99" s="14"/>
      <c r="T99" s="14"/>
      <c r="U99" s="22"/>
      <c r="W99" s="18"/>
      <c r="X99" s="18"/>
    </row>
    <row r="100" spans="3:24" s="13" customFormat="1" ht="23.1" customHeight="1" x14ac:dyDescent="0.15">
      <c r="C100" s="19"/>
      <c r="E100" s="39"/>
      <c r="H100" s="14"/>
      <c r="I100" s="15"/>
      <c r="J100" s="16"/>
      <c r="K100" s="17"/>
      <c r="L100" s="17"/>
      <c r="M100" s="17"/>
      <c r="N100" s="17"/>
      <c r="O100" s="17"/>
      <c r="P100" s="17"/>
      <c r="Q100" s="17"/>
      <c r="R100" s="16"/>
      <c r="S100" s="14"/>
      <c r="T100" s="14"/>
      <c r="U100" s="22"/>
      <c r="W100" s="18"/>
      <c r="X100" s="18"/>
    </row>
    <row r="101" spans="3:24" s="13" customFormat="1" ht="23.1" customHeight="1" x14ac:dyDescent="0.15">
      <c r="C101" s="19"/>
      <c r="E101" s="39"/>
      <c r="H101" s="14"/>
      <c r="I101" s="15"/>
      <c r="J101" s="16"/>
      <c r="K101" s="17"/>
      <c r="L101" s="17"/>
      <c r="M101" s="17"/>
      <c r="N101" s="17"/>
      <c r="O101" s="17"/>
      <c r="P101" s="17"/>
      <c r="Q101" s="17"/>
      <c r="R101" s="16"/>
      <c r="S101" s="14"/>
      <c r="T101" s="14"/>
      <c r="U101" s="22"/>
      <c r="W101" s="18"/>
      <c r="X101" s="18"/>
    </row>
    <row r="102" spans="3:24" s="13" customFormat="1" ht="23.1" customHeight="1" x14ac:dyDescent="0.15">
      <c r="C102" s="19"/>
      <c r="E102" s="39"/>
      <c r="H102" s="14"/>
      <c r="I102" s="15"/>
      <c r="J102" s="16"/>
      <c r="K102" s="17"/>
      <c r="L102" s="17"/>
      <c r="M102" s="17"/>
      <c r="N102" s="17"/>
      <c r="O102" s="17"/>
      <c r="P102" s="17"/>
      <c r="Q102" s="17"/>
      <c r="R102" s="16"/>
      <c r="S102" s="14"/>
      <c r="T102" s="14"/>
      <c r="U102" s="22"/>
      <c r="W102" s="18"/>
      <c r="X102" s="18"/>
    </row>
    <row r="103" spans="3:24" s="13" customFormat="1" ht="23.1" customHeight="1" x14ac:dyDescent="0.15">
      <c r="C103" s="19"/>
      <c r="E103" s="39"/>
      <c r="H103" s="14"/>
      <c r="I103" s="15"/>
      <c r="J103" s="16"/>
      <c r="K103" s="17"/>
      <c r="L103" s="17"/>
      <c r="M103" s="17"/>
      <c r="N103" s="17"/>
      <c r="O103" s="17"/>
      <c r="P103" s="17"/>
      <c r="Q103" s="17"/>
      <c r="R103" s="16"/>
      <c r="S103" s="14"/>
      <c r="T103" s="14"/>
      <c r="U103" s="22"/>
      <c r="W103" s="18"/>
      <c r="X103" s="18"/>
    </row>
    <row r="104" spans="3:24" s="13" customFormat="1" ht="23.1" customHeight="1" x14ac:dyDescent="0.15">
      <c r="C104" s="19"/>
      <c r="E104" s="39"/>
      <c r="H104" s="14"/>
      <c r="I104" s="15"/>
      <c r="J104" s="16"/>
      <c r="K104" s="17"/>
      <c r="L104" s="17"/>
      <c r="M104" s="17"/>
      <c r="N104" s="17"/>
      <c r="O104" s="17"/>
      <c r="P104" s="17"/>
      <c r="Q104" s="17"/>
      <c r="R104" s="16"/>
      <c r="S104" s="14"/>
      <c r="T104" s="14"/>
      <c r="U104" s="22"/>
      <c r="W104" s="18"/>
      <c r="X104" s="18"/>
    </row>
    <row r="105" spans="3:24" s="13" customFormat="1" ht="23.1" customHeight="1" x14ac:dyDescent="0.15">
      <c r="C105" s="19"/>
      <c r="E105" s="39"/>
      <c r="H105" s="14"/>
      <c r="I105" s="15"/>
      <c r="J105" s="16"/>
      <c r="K105" s="17"/>
      <c r="L105" s="17"/>
      <c r="M105" s="17"/>
      <c r="N105" s="17"/>
      <c r="O105" s="17"/>
      <c r="P105" s="17"/>
      <c r="Q105" s="17"/>
      <c r="R105" s="16"/>
      <c r="S105" s="14"/>
      <c r="T105" s="14"/>
      <c r="U105" s="22"/>
      <c r="W105" s="18"/>
      <c r="X105" s="18"/>
    </row>
    <row r="106" spans="3:24" s="13" customFormat="1" ht="23.1" customHeight="1" x14ac:dyDescent="0.15">
      <c r="C106" s="19"/>
      <c r="E106" s="39"/>
      <c r="H106" s="14"/>
      <c r="I106" s="15"/>
      <c r="J106" s="16"/>
      <c r="K106" s="17"/>
      <c r="L106" s="17"/>
      <c r="M106" s="17"/>
      <c r="N106" s="17"/>
      <c r="O106" s="17"/>
      <c r="P106" s="17"/>
      <c r="Q106" s="17"/>
      <c r="R106" s="16"/>
      <c r="S106" s="14"/>
      <c r="T106" s="14"/>
      <c r="U106" s="22"/>
      <c r="W106" s="18"/>
      <c r="X106" s="18"/>
    </row>
    <row r="107" spans="3:24" s="13" customFormat="1" ht="23.1" customHeight="1" x14ac:dyDescent="0.15">
      <c r="C107" s="19"/>
      <c r="E107" s="39"/>
      <c r="H107" s="14"/>
      <c r="I107" s="15"/>
      <c r="J107" s="16"/>
      <c r="K107" s="17"/>
      <c r="L107" s="17"/>
      <c r="M107" s="17"/>
      <c r="N107" s="17"/>
      <c r="O107" s="17"/>
      <c r="P107" s="17"/>
      <c r="Q107" s="17"/>
      <c r="R107" s="16"/>
      <c r="S107" s="14"/>
      <c r="T107" s="14"/>
      <c r="U107" s="22"/>
      <c r="W107" s="18"/>
      <c r="X107" s="18"/>
    </row>
    <row r="108" spans="3:24" s="13" customFormat="1" ht="23.1" customHeight="1" x14ac:dyDescent="0.15">
      <c r="C108" s="19"/>
      <c r="E108" s="39"/>
      <c r="H108" s="14"/>
      <c r="I108" s="15"/>
      <c r="J108" s="16"/>
      <c r="K108" s="17"/>
      <c r="L108" s="17"/>
      <c r="M108" s="17"/>
      <c r="N108" s="17"/>
      <c r="O108" s="17"/>
      <c r="P108" s="17"/>
      <c r="Q108" s="17"/>
      <c r="R108" s="16"/>
      <c r="S108" s="14"/>
      <c r="T108" s="14"/>
      <c r="U108" s="22"/>
      <c r="W108" s="18"/>
      <c r="X108" s="18"/>
    </row>
    <row r="109" spans="3:24" s="13" customFormat="1" ht="23.1" customHeight="1" x14ac:dyDescent="0.15">
      <c r="C109" s="19"/>
      <c r="E109" s="39"/>
      <c r="H109" s="14"/>
      <c r="I109" s="15"/>
      <c r="J109" s="16"/>
      <c r="K109" s="17"/>
      <c r="L109" s="17"/>
      <c r="M109" s="17"/>
      <c r="N109" s="17"/>
      <c r="O109" s="17"/>
      <c r="P109" s="17"/>
      <c r="Q109" s="17"/>
      <c r="R109" s="16"/>
      <c r="S109" s="14"/>
      <c r="T109" s="14"/>
      <c r="U109" s="22"/>
      <c r="W109" s="18"/>
      <c r="X109" s="18"/>
    </row>
    <row r="110" spans="3:24" s="13" customFormat="1" ht="23.1" customHeight="1" x14ac:dyDescent="0.15">
      <c r="C110" s="19"/>
      <c r="E110" s="39"/>
      <c r="H110" s="14"/>
      <c r="I110" s="15"/>
      <c r="J110" s="16"/>
      <c r="K110" s="17"/>
      <c r="L110" s="17"/>
      <c r="M110" s="17"/>
      <c r="N110" s="17"/>
      <c r="O110" s="17"/>
      <c r="P110" s="17"/>
      <c r="Q110" s="17"/>
      <c r="R110" s="16"/>
      <c r="S110" s="14"/>
      <c r="T110" s="14"/>
      <c r="U110" s="22"/>
      <c r="W110" s="18"/>
      <c r="X110" s="18"/>
    </row>
    <row r="111" spans="3:24" s="13" customFormat="1" ht="23.1" customHeight="1" x14ac:dyDescent="0.15">
      <c r="C111" s="19"/>
      <c r="E111" s="39"/>
      <c r="H111" s="14"/>
      <c r="I111" s="15"/>
      <c r="J111" s="16"/>
      <c r="K111" s="17"/>
      <c r="L111" s="17"/>
      <c r="M111" s="17"/>
      <c r="N111" s="17"/>
      <c r="O111" s="17"/>
      <c r="P111" s="17"/>
      <c r="Q111" s="17"/>
      <c r="R111" s="16"/>
      <c r="S111" s="14"/>
      <c r="T111" s="14"/>
      <c r="U111" s="22"/>
      <c r="W111" s="18"/>
      <c r="X111" s="18"/>
    </row>
    <row r="112" spans="3:24" s="13" customFormat="1" ht="23.1" customHeight="1" x14ac:dyDescent="0.15">
      <c r="C112" s="19"/>
      <c r="E112" s="39"/>
      <c r="H112" s="14"/>
      <c r="I112" s="15"/>
      <c r="J112" s="16"/>
      <c r="K112" s="17"/>
      <c r="L112" s="17"/>
      <c r="M112" s="17"/>
      <c r="N112" s="17"/>
      <c r="O112" s="17"/>
      <c r="P112" s="17"/>
      <c r="Q112" s="17"/>
      <c r="R112" s="16"/>
      <c r="S112" s="14"/>
      <c r="T112" s="14"/>
      <c r="U112" s="22"/>
      <c r="W112" s="18"/>
      <c r="X112" s="18"/>
    </row>
    <row r="113" spans="3:24" s="13" customFormat="1" ht="23.1" customHeight="1" x14ac:dyDescent="0.15">
      <c r="C113" s="19"/>
      <c r="E113" s="39"/>
      <c r="H113" s="14"/>
      <c r="I113" s="15"/>
      <c r="J113" s="16"/>
      <c r="K113" s="17"/>
      <c r="L113" s="17"/>
      <c r="M113" s="17"/>
      <c r="N113" s="17"/>
      <c r="O113" s="17"/>
      <c r="P113" s="17"/>
      <c r="Q113" s="17"/>
      <c r="R113" s="16"/>
      <c r="S113" s="14"/>
      <c r="T113" s="14"/>
      <c r="U113" s="22"/>
      <c r="V113" s="18"/>
      <c r="W113" s="18"/>
      <c r="X113" s="18"/>
    </row>
    <row r="114" spans="3:24" s="13" customFormat="1" ht="23.1" customHeight="1" x14ac:dyDescent="0.15">
      <c r="C114" s="19"/>
      <c r="E114" s="39"/>
      <c r="H114" s="14"/>
      <c r="I114" s="15"/>
      <c r="J114" s="16"/>
      <c r="K114" s="17"/>
      <c r="L114" s="17"/>
      <c r="M114" s="17"/>
      <c r="N114" s="17"/>
      <c r="O114" s="17"/>
      <c r="P114" s="17"/>
      <c r="Q114" s="17"/>
      <c r="R114" s="16"/>
      <c r="S114" s="14"/>
      <c r="T114" s="14"/>
      <c r="U114" s="22"/>
      <c r="V114" s="18"/>
      <c r="W114" s="18"/>
      <c r="X114" s="18"/>
    </row>
    <row r="115" spans="3:24" s="13" customFormat="1" ht="23.1" customHeight="1" x14ac:dyDescent="0.15">
      <c r="C115" s="19"/>
      <c r="E115" s="39"/>
      <c r="H115" s="14"/>
      <c r="I115" s="15"/>
      <c r="J115" s="16"/>
      <c r="K115" s="17"/>
      <c r="L115" s="17"/>
      <c r="M115" s="17"/>
      <c r="N115" s="17"/>
      <c r="O115" s="17"/>
      <c r="P115" s="17"/>
      <c r="Q115" s="17"/>
      <c r="R115" s="16"/>
      <c r="S115" s="14"/>
      <c r="T115" s="14"/>
      <c r="U115" s="22"/>
      <c r="V115" s="18"/>
      <c r="W115" s="18"/>
      <c r="X115" s="18"/>
    </row>
    <row r="116" spans="3:24" s="13" customFormat="1" ht="23.1" customHeight="1" x14ac:dyDescent="0.15">
      <c r="C116" s="19"/>
      <c r="E116" s="39"/>
      <c r="H116" s="14"/>
      <c r="I116" s="15"/>
      <c r="J116" s="16"/>
      <c r="K116" s="17"/>
      <c r="L116" s="17"/>
      <c r="M116" s="17"/>
      <c r="N116" s="17"/>
      <c r="O116" s="17"/>
      <c r="P116" s="17"/>
      <c r="Q116" s="17"/>
      <c r="R116" s="16"/>
      <c r="S116" s="14"/>
      <c r="T116" s="14"/>
      <c r="U116" s="22"/>
      <c r="V116" s="18"/>
      <c r="W116" s="18"/>
      <c r="X116" s="18"/>
    </row>
    <row r="117" spans="3:24" s="13" customFormat="1" ht="23.1" customHeight="1" x14ac:dyDescent="0.15">
      <c r="C117" s="19"/>
      <c r="E117" s="39"/>
      <c r="H117" s="14"/>
      <c r="I117" s="15"/>
      <c r="J117" s="16"/>
      <c r="K117" s="17"/>
      <c r="L117" s="17"/>
      <c r="M117" s="17"/>
      <c r="N117" s="17"/>
      <c r="O117" s="17"/>
      <c r="P117" s="17"/>
      <c r="Q117" s="17"/>
      <c r="R117" s="16"/>
      <c r="S117" s="14"/>
      <c r="T117" s="14"/>
      <c r="U117" s="22"/>
      <c r="V117" s="18"/>
      <c r="W117" s="18"/>
      <c r="X117" s="18"/>
    </row>
    <row r="118" spans="3:24" s="13" customFormat="1" ht="23.1" customHeight="1" x14ac:dyDescent="0.15">
      <c r="C118" s="19"/>
      <c r="E118" s="39"/>
      <c r="H118" s="14"/>
      <c r="I118" s="15"/>
      <c r="J118" s="16"/>
      <c r="K118" s="17"/>
      <c r="L118" s="17"/>
      <c r="M118" s="17"/>
      <c r="N118" s="17"/>
      <c r="O118" s="17"/>
      <c r="P118" s="17"/>
      <c r="Q118" s="17"/>
      <c r="R118" s="16"/>
      <c r="S118" s="14"/>
      <c r="T118" s="14"/>
      <c r="U118" s="22"/>
      <c r="V118" s="18"/>
      <c r="W118" s="18"/>
      <c r="X118" s="18"/>
    </row>
    <row r="119" spans="3:24" s="13" customFormat="1" ht="23.1" customHeight="1" x14ac:dyDescent="0.15">
      <c r="C119" s="19"/>
      <c r="E119" s="39"/>
      <c r="H119" s="14"/>
      <c r="I119" s="15"/>
      <c r="J119" s="16"/>
      <c r="K119" s="17"/>
      <c r="L119" s="17"/>
      <c r="M119" s="17"/>
      <c r="N119" s="17"/>
      <c r="O119" s="17"/>
      <c r="P119" s="17"/>
      <c r="Q119" s="17"/>
      <c r="R119" s="16"/>
      <c r="S119" s="14"/>
      <c r="T119" s="14"/>
      <c r="U119" s="22"/>
      <c r="V119" s="18"/>
      <c r="W119" s="18"/>
      <c r="X119" s="18"/>
    </row>
    <row r="120" spans="3:24" s="13" customFormat="1" ht="23.1" customHeight="1" x14ac:dyDescent="0.15">
      <c r="C120" s="19"/>
      <c r="E120" s="39"/>
      <c r="H120" s="14"/>
      <c r="I120" s="15"/>
      <c r="J120" s="16"/>
      <c r="K120" s="17"/>
      <c r="L120" s="17"/>
      <c r="M120" s="17"/>
      <c r="N120" s="17"/>
      <c r="O120" s="17"/>
      <c r="P120" s="17"/>
      <c r="Q120" s="17"/>
      <c r="R120" s="16"/>
      <c r="S120" s="14"/>
      <c r="T120" s="14"/>
      <c r="U120" s="22"/>
      <c r="V120" s="18"/>
      <c r="W120" s="18"/>
      <c r="X120" s="18"/>
    </row>
    <row r="121" spans="3:24" s="13" customFormat="1" ht="23.1" customHeight="1" x14ac:dyDescent="0.15">
      <c r="C121" s="19"/>
      <c r="E121" s="39"/>
      <c r="H121" s="14"/>
      <c r="I121" s="15"/>
      <c r="J121" s="16"/>
      <c r="K121" s="17"/>
      <c r="L121" s="17"/>
      <c r="M121" s="17"/>
      <c r="N121" s="17"/>
      <c r="O121" s="17"/>
      <c r="P121" s="17"/>
      <c r="Q121" s="17"/>
      <c r="R121" s="16"/>
      <c r="S121" s="14"/>
      <c r="T121" s="14"/>
      <c r="U121" s="22"/>
      <c r="V121" s="18"/>
      <c r="W121" s="18"/>
      <c r="X121" s="18"/>
    </row>
    <row r="122" spans="3:24" s="13" customFormat="1" ht="23.1" customHeight="1" x14ac:dyDescent="0.15">
      <c r="C122" s="19"/>
      <c r="E122" s="39"/>
      <c r="H122" s="14"/>
      <c r="I122" s="15"/>
      <c r="J122" s="16"/>
      <c r="K122" s="17"/>
      <c r="L122" s="17"/>
      <c r="M122" s="17"/>
      <c r="N122" s="17"/>
      <c r="O122" s="17"/>
      <c r="P122" s="17"/>
      <c r="Q122" s="17"/>
      <c r="R122" s="16"/>
      <c r="S122" s="14"/>
      <c r="T122" s="14"/>
      <c r="U122" s="22"/>
      <c r="V122" s="18"/>
      <c r="W122" s="18"/>
      <c r="X122" s="18"/>
    </row>
    <row r="123" spans="3:24" s="13" customFormat="1" ht="23.1" customHeight="1" x14ac:dyDescent="0.15">
      <c r="C123" s="19"/>
      <c r="E123" s="39"/>
      <c r="H123" s="14"/>
      <c r="I123" s="15"/>
      <c r="J123" s="16"/>
      <c r="K123" s="17"/>
      <c r="L123" s="17"/>
      <c r="M123" s="17"/>
      <c r="N123" s="17"/>
      <c r="O123" s="17"/>
      <c r="P123" s="17"/>
      <c r="Q123" s="17"/>
      <c r="R123" s="16"/>
      <c r="S123" s="14"/>
      <c r="T123" s="14"/>
      <c r="U123" s="22"/>
      <c r="V123" s="18"/>
      <c r="W123" s="18"/>
      <c r="X123" s="18"/>
    </row>
    <row r="124" spans="3:24" s="13" customFormat="1" ht="23.1" customHeight="1" x14ac:dyDescent="0.15">
      <c r="C124" s="19"/>
      <c r="E124" s="39"/>
      <c r="H124" s="14"/>
      <c r="I124" s="15"/>
      <c r="J124" s="16"/>
      <c r="K124" s="17"/>
      <c r="L124" s="17"/>
      <c r="M124" s="17"/>
      <c r="N124" s="17"/>
      <c r="O124" s="17"/>
      <c r="P124" s="17"/>
      <c r="Q124" s="17"/>
      <c r="R124" s="16"/>
      <c r="S124" s="14"/>
      <c r="T124" s="14"/>
      <c r="U124" s="22"/>
      <c r="V124" s="18"/>
      <c r="W124" s="18"/>
      <c r="X124" s="18"/>
    </row>
    <row r="125" spans="3:24" s="13" customFormat="1" ht="23.1" customHeight="1" x14ac:dyDescent="0.15">
      <c r="C125" s="19"/>
      <c r="E125" s="39"/>
      <c r="H125" s="14"/>
      <c r="I125" s="15"/>
      <c r="J125" s="16"/>
      <c r="K125" s="17"/>
      <c r="L125" s="17"/>
      <c r="M125" s="17"/>
      <c r="N125" s="17"/>
      <c r="O125" s="17"/>
      <c r="P125" s="17"/>
      <c r="Q125" s="17"/>
      <c r="R125" s="16"/>
      <c r="S125" s="14"/>
      <c r="T125" s="14"/>
      <c r="U125" s="22"/>
      <c r="V125" s="18"/>
      <c r="W125" s="18"/>
      <c r="X125" s="18"/>
    </row>
    <row r="126" spans="3:24" s="13" customFormat="1" ht="23.1" customHeight="1" x14ac:dyDescent="0.15">
      <c r="C126" s="19"/>
      <c r="E126" s="39"/>
      <c r="H126" s="14"/>
      <c r="I126" s="15"/>
      <c r="J126" s="16"/>
      <c r="K126" s="17"/>
      <c r="L126" s="17"/>
      <c r="M126" s="17"/>
      <c r="N126" s="17"/>
      <c r="O126" s="17"/>
      <c r="P126" s="17"/>
      <c r="Q126" s="17"/>
      <c r="R126" s="16"/>
      <c r="S126" s="14"/>
      <c r="T126" s="14"/>
      <c r="U126" s="22"/>
      <c r="V126" s="18"/>
      <c r="W126" s="18"/>
      <c r="X126" s="18"/>
    </row>
    <row r="127" spans="3:24" s="13" customFormat="1" ht="23.1" customHeight="1" x14ac:dyDescent="0.15">
      <c r="C127" s="19"/>
      <c r="E127" s="39"/>
      <c r="H127" s="14"/>
      <c r="I127" s="15"/>
      <c r="J127" s="16"/>
      <c r="K127" s="17"/>
      <c r="L127" s="17"/>
      <c r="M127" s="17"/>
      <c r="N127" s="17"/>
      <c r="O127" s="17"/>
      <c r="P127" s="17"/>
      <c r="Q127" s="17"/>
      <c r="R127" s="16"/>
      <c r="S127" s="14"/>
      <c r="T127" s="14"/>
      <c r="U127" s="22"/>
      <c r="V127" s="18"/>
      <c r="W127" s="18"/>
      <c r="X127" s="18"/>
    </row>
    <row r="128" spans="3:24" s="13" customFormat="1" ht="23.1" customHeight="1" x14ac:dyDescent="0.15">
      <c r="C128" s="19"/>
      <c r="E128" s="39"/>
      <c r="H128" s="14"/>
      <c r="I128" s="15"/>
      <c r="J128" s="16"/>
      <c r="K128" s="17"/>
      <c r="L128" s="17"/>
      <c r="M128" s="17"/>
      <c r="N128" s="17"/>
      <c r="O128" s="17"/>
      <c r="P128" s="17"/>
      <c r="Q128" s="17"/>
      <c r="R128" s="16"/>
      <c r="S128" s="14"/>
      <c r="T128" s="14"/>
      <c r="U128" s="22"/>
      <c r="V128" s="18"/>
      <c r="W128" s="18"/>
      <c r="X128" s="18"/>
    </row>
    <row r="129" spans="3:24" s="13" customFormat="1" ht="23.1" customHeight="1" x14ac:dyDescent="0.15">
      <c r="C129" s="19"/>
      <c r="E129" s="39"/>
      <c r="H129" s="14"/>
      <c r="I129" s="15"/>
      <c r="J129" s="16"/>
      <c r="K129" s="17"/>
      <c r="L129" s="17"/>
      <c r="M129" s="17"/>
      <c r="N129" s="17"/>
      <c r="O129" s="17"/>
      <c r="P129" s="17"/>
      <c r="Q129" s="17"/>
      <c r="R129" s="16"/>
      <c r="S129" s="14"/>
      <c r="T129" s="14"/>
      <c r="U129" s="22"/>
      <c r="V129" s="18"/>
      <c r="W129" s="18"/>
      <c r="X129" s="18"/>
    </row>
    <row r="130" spans="3:24" s="13" customFormat="1" ht="23.1" customHeight="1" x14ac:dyDescent="0.15">
      <c r="C130" s="19"/>
      <c r="E130" s="39"/>
      <c r="H130" s="14"/>
      <c r="I130" s="15"/>
      <c r="J130" s="16"/>
      <c r="K130" s="17"/>
      <c r="L130" s="17"/>
      <c r="M130" s="17"/>
      <c r="N130" s="17"/>
      <c r="O130" s="17"/>
      <c r="P130" s="17"/>
      <c r="Q130" s="17"/>
      <c r="R130" s="16"/>
      <c r="S130" s="14"/>
      <c r="T130" s="14"/>
      <c r="U130" s="22"/>
      <c r="V130" s="18"/>
      <c r="W130" s="18"/>
      <c r="X130" s="18"/>
    </row>
    <row r="131" spans="3:24" s="13" customFormat="1" ht="23.1" customHeight="1" x14ac:dyDescent="0.15">
      <c r="C131" s="19"/>
      <c r="E131" s="39"/>
      <c r="H131" s="14"/>
      <c r="I131" s="15"/>
      <c r="J131" s="16"/>
      <c r="K131" s="17"/>
      <c r="L131" s="17"/>
      <c r="M131" s="17"/>
      <c r="N131" s="17"/>
      <c r="O131" s="17"/>
      <c r="P131" s="17"/>
      <c r="Q131" s="17"/>
      <c r="R131" s="16"/>
      <c r="S131" s="14"/>
      <c r="T131" s="14"/>
      <c r="U131" s="22"/>
      <c r="V131" s="18"/>
      <c r="W131" s="18"/>
      <c r="X131" s="18"/>
    </row>
    <row r="132" spans="3:24" s="13" customFormat="1" ht="23.1" customHeight="1" x14ac:dyDescent="0.15">
      <c r="C132" s="19"/>
      <c r="E132" s="39"/>
      <c r="H132" s="14"/>
      <c r="I132" s="15"/>
      <c r="J132" s="16"/>
      <c r="K132" s="17"/>
      <c r="L132" s="17"/>
      <c r="M132" s="17"/>
      <c r="N132" s="17"/>
      <c r="O132" s="17"/>
      <c r="P132" s="17"/>
      <c r="Q132" s="17"/>
      <c r="R132" s="16"/>
      <c r="S132" s="14"/>
      <c r="T132" s="14"/>
      <c r="U132" s="22"/>
      <c r="V132" s="18"/>
      <c r="W132" s="18"/>
      <c r="X132" s="18"/>
    </row>
    <row r="133" spans="3:24" s="13" customFormat="1" ht="23.1" customHeight="1" x14ac:dyDescent="0.15">
      <c r="C133" s="19"/>
      <c r="E133" s="39"/>
      <c r="H133" s="14"/>
      <c r="I133" s="15"/>
      <c r="J133" s="16"/>
      <c r="K133" s="17"/>
      <c r="L133" s="17"/>
      <c r="M133" s="17"/>
      <c r="N133" s="17"/>
      <c r="O133" s="17"/>
      <c r="P133" s="17"/>
      <c r="Q133" s="17"/>
      <c r="R133" s="16"/>
      <c r="S133" s="14"/>
      <c r="T133" s="14"/>
      <c r="U133" s="22"/>
      <c r="V133" s="18"/>
      <c r="W133" s="18"/>
      <c r="X133" s="18"/>
    </row>
    <row r="134" spans="3:24" s="13" customFormat="1" ht="23.1" customHeight="1" x14ac:dyDescent="0.15">
      <c r="C134" s="19"/>
      <c r="E134" s="39"/>
      <c r="H134" s="14"/>
      <c r="I134" s="15"/>
      <c r="J134" s="16"/>
      <c r="K134" s="17"/>
      <c r="L134" s="17"/>
      <c r="M134" s="17"/>
      <c r="N134" s="17"/>
      <c r="O134" s="17"/>
      <c r="P134" s="17"/>
      <c r="Q134" s="17"/>
      <c r="R134" s="16"/>
      <c r="S134" s="14"/>
      <c r="T134" s="14"/>
      <c r="U134" s="22"/>
      <c r="V134" s="18"/>
      <c r="W134" s="18"/>
      <c r="X134" s="18"/>
    </row>
    <row r="135" spans="3:24" s="13" customFormat="1" ht="23.1" customHeight="1" x14ac:dyDescent="0.15">
      <c r="C135" s="19"/>
      <c r="E135" s="39"/>
      <c r="H135" s="14"/>
      <c r="I135" s="15"/>
      <c r="J135" s="16"/>
      <c r="K135" s="17"/>
      <c r="L135" s="17"/>
      <c r="M135" s="17"/>
      <c r="N135" s="17"/>
      <c r="O135" s="17"/>
      <c r="P135" s="17"/>
      <c r="Q135" s="17"/>
      <c r="R135" s="16"/>
      <c r="S135" s="14"/>
      <c r="T135" s="14"/>
      <c r="U135" s="22"/>
      <c r="V135" s="18"/>
      <c r="W135" s="18"/>
      <c r="X135" s="18"/>
    </row>
    <row r="136" spans="3:24" s="13" customFormat="1" ht="23.1" customHeight="1" x14ac:dyDescent="0.15">
      <c r="C136" s="19"/>
      <c r="E136" s="39"/>
      <c r="H136" s="14"/>
      <c r="I136" s="15"/>
      <c r="J136" s="16"/>
      <c r="K136" s="17"/>
      <c r="L136" s="17"/>
      <c r="M136" s="17"/>
      <c r="N136" s="17"/>
      <c r="O136" s="17"/>
      <c r="P136" s="17"/>
      <c r="Q136" s="17"/>
      <c r="R136" s="16"/>
      <c r="S136" s="14"/>
      <c r="T136" s="14"/>
      <c r="U136" s="22"/>
      <c r="V136" s="18"/>
      <c r="W136" s="18"/>
      <c r="X136" s="18"/>
    </row>
    <row r="137" spans="3:24" s="13" customFormat="1" ht="23.1" customHeight="1" x14ac:dyDescent="0.15">
      <c r="C137" s="19"/>
      <c r="E137" s="39"/>
      <c r="H137" s="14"/>
      <c r="I137" s="15"/>
      <c r="J137" s="16"/>
      <c r="K137" s="17"/>
      <c r="L137" s="17"/>
      <c r="M137" s="17"/>
      <c r="N137" s="17"/>
      <c r="O137" s="17"/>
      <c r="P137" s="17"/>
      <c r="Q137" s="17"/>
      <c r="R137" s="16"/>
      <c r="S137" s="14"/>
      <c r="T137" s="14"/>
      <c r="U137" s="22"/>
      <c r="V137" s="18"/>
      <c r="W137" s="18"/>
      <c r="X137" s="18"/>
    </row>
    <row r="138" spans="3:24" s="13" customFormat="1" ht="23.1" customHeight="1" x14ac:dyDescent="0.15">
      <c r="C138" s="19"/>
      <c r="E138" s="39"/>
      <c r="H138" s="14"/>
      <c r="I138" s="15"/>
      <c r="J138" s="16"/>
      <c r="K138" s="17"/>
      <c r="L138" s="17"/>
      <c r="M138" s="17"/>
      <c r="N138" s="17"/>
      <c r="O138" s="17"/>
      <c r="P138" s="17"/>
      <c r="Q138" s="17"/>
      <c r="R138" s="16"/>
      <c r="S138" s="14"/>
      <c r="T138" s="14"/>
      <c r="U138" s="22"/>
      <c r="V138" s="18"/>
      <c r="W138" s="18"/>
      <c r="X138" s="18"/>
    </row>
    <row r="139" spans="3:24" s="13" customFormat="1" ht="23.1" customHeight="1" x14ac:dyDescent="0.15">
      <c r="C139" s="19"/>
      <c r="E139" s="39"/>
      <c r="H139" s="14"/>
      <c r="I139" s="15"/>
      <c r="J139" s="16"/>
      <c r="K139" s="17"/>
      <c r="L139" s="17"/>
      <c r="M139" s="17"/>
      <c r="N139" s="17"/>
      <c r="O139" s="17"/>
      <c r="P139" s="17"/>
      <c r="Q139" s="17"/>
      <c r="R139" s="16"/>
      <c r="S139" s="14"/>
      <c r="T139" s="14"/>
      <c r="U139" s="22"/>
      <c r="V139" s="18"/>
      <c r="W139" s="18"/>
      <c r="X139" s="18"/>
    </row>
    <row r="140" spans="3:24" s="13" customFormat="1" ht="23.1" customHeight="1" x14ac:dyDescent="0.15">
      <c r="C140" s="19"/>
      <c r="E140" s="39"/>
      <c r="H140" s="14"/>
      <c r="I140" s="15"/>
      <c r="J140" s="16"/>
      <c r="K140" s="17"/>
      <c r="L140" s="17"/>
      <c r="M140" s="17"/>
      <c r="N140" s="17"/>
      <c r="O140" s="17"/>
      <c r="P140" s="17"/>
      <c r="Q140" s="17"/>
      <c r="R140" s="16"/>
      <c r="S140" s="14"/>
      <c r="T140" s="14"/>
      <c r="U140" s="22"/>
      <c r="V140" s="18"/>
      <c r="W140" s="18"/>
      <c r="X140" s="18"/>
    </row>
    <row r="141" spans="3:24" s="13" customFormat="1" ht="23.1" customHeight="1" x14ac:dyDescent="0.15">
      <c r="C141" s="19"/>
      <c r="E141" s="39"/>
      <c r="H141" s="14"/>
      <c r="I141" s="15"/>
      <c r="J141" s="16"/>
      <c r="K141" s="17"/>
      <c r="L141" s="17"/>
      <c r="M141" s="17"/>
      <c r="N141" s="17"/>
      <c r="O141" s="17"/>
      <c r="P141" s="17"/>
      <c r="Q141" s="17"/>
      <c r="R141" s="16"/>
      <c r="S141" s="14"/>
      <c r="T141" s="14"/>
      <c r="U141" s="22"/>
      <c r="V141" s="18"/>
      <c r="W141" s="18"/>
      <c r="X141" s="18"/>
    </row>
    <row r="142" spans="3:24" s="13" customFormat="1" ht="23.1" customHeight="1" x14ac:dyDescent="0.15">
      <c r="C142" s="19"/>
      <c r="E142" s="39"/>
      <c r="H142" s="14"/>
      <c r="I142" s="15"/>
      <c r="J142" s="16"/>
      <c r="K142" s="17"/>
      <c r="L142" s="17"/>
      <c r="M142" s="17"/>
      <c r="N142" s="17"/>
      <c r="O142" s="17"/>
      <c r="P142" s="17"/>
      <c r="Q142" s="17"/>
      <c r="R142" s="16"/>
      <c r="S142" s="14"/>
      <c r="T142" s="14"/>
      <c r="U142" s="22"/>
      <c r="V142" s="18"/>
      <c r="W142" s="18"/>
      <c r="X142" s="18"/>
    </row>
    <row r="143" spans="3:24" s="13" customFormat="1" ht="23.1" customHeight="1" x14ac:dyDescent="0.15">
      <c r="C143" s="19"/>
      <c r="E143" s="39"/>
      <c r="H143" s="14"/>
      <c r="I143" s="15"/>
      <c r="J143" s="16"/>
      <c r="K143" s="17"/>
      <c r="L143" s="17"/>
      <c r="M143" s="17"/>
      <c r="N143" s="17"/>
      <c r="O143" s="17"/>
      <c r="P143" s="17"/>
      <c r="Q143" s="17"/>
      <c r="R143" s="16"/>
      <c r="S143" s="14"/>
      <c r="T143" s="14"/>
      <c r="U143" s="22"/>
      <c r="V143" s="18"/>
      <c r="W143" s="18"/>
      <c r="X143" s="18"/>
    </row>
    <row r="144" spans="3:24" s="13" customFormat="1" ht="23.1" customHeight="1" x14ac:dyDescent="0.15">
      <c r="C144" s="19"/>
      <c r="E144" s="39"/>
      <c r="H144" s="14"/>
      <c r="I144" s="15"/>
      <c r="J144" s="16"/>
      <c r="K144" s="17"/>
      <c r="L144" s="17"/>
      <c r="M144" s="17"/>
      <c r="N144" s="17"/>
      <c r="O144" s="17"/>
      <c r="P144" s="17"/>
      <c r="Q144" s="17"/>
      <c r="R144" s="16"/>
      <c r="S144" s="14"/>
      <c r="T144" s="14"/>
      <c r="U144" s="22"/>
      <c r="V144" s="18"/>
      <c r="W144" s="18"/>
      <c r="X144" s="18"/>
    </row>
    <row r="145" spans="3:24" s="13" customFormat="1" ht="23.1" customHeight="1" x14ac:dyDescent="0.15">
      <c r="C145" s="19"/>
      <c r="E145" s="39"/>
      <c r="H145" s="14"/>
      <c r="I145" s="15"/>
      <c r="J145" s="16"/>
      <c r="K145" s="17"/>
      <c r="L145" s="17"/>
      <c r="M145" s="17"/>
      <c r="N145" s="17"/>
      <c r="O145" s="17"/>
      <c r="P145" s="17"/>
      <c r="Q145" s="17"/>
      <c r="R145" s="16"/>
      <c r="S145" s="14"/>
      <c r="T145" s="14"/>
      <c r="U145" s="22"/>
      <c r="V145" s="18"/>
      <c r="W145" s="18"/>
      <c r="X145" s="18"/>
    </row>
    <row r="146" spans="3:24" s="13" customFormat="1" ht="23.1" customHeight="1" x14ac:dyDescent="0.15">
      <c r="C146" s="19"/>
      <c r="E146" s="39"/>
      <c r="H146" s="14"/>
      <c r="I146" s="15"/>
      <c r="J146" s="16"/>
      <c r="K146" s="17"/>
      <c r="L146" s="17"/>
      <c r="M146" s="17"/>
      <c r="N146" s="17"/>
      <c r="O146" s="17"/>
      <c r="P146" s="17"/>
      <c r="Q146" s="17"/>
      <c r="R146" s="16"/>
      <c r="S146" s="14"/>
      <c r="T146" s="14"/>
      <c r="U146" s="22"/>
      <c r="V146" s="18"/>
      <c r="W146" s="18"/>
      <c r="X146" s="18"/>
    </row>
    <row r="147" spans="3:24" s="13" customFormat="1" ht="23.1" customHeight="1" x14ac:dyDescent="0.15">
      <c r="C147" s="19"/>
      <c r="E147" s="39"/>
      <c r="H147" s="14"/>
      <c r="I147" s="15"/>
      <c r="J147" s="16"/>
      <c r="K147" s="17"/>
      <c r="L147" s="17"/>
      <c r="M147" s="17"/>
      <c r="N147" s="17"/>
      <c r="O147" s="17"/>
      <c r="P147" s="17"/>
      <c r="Q147" s="17"/>
      <c r="R147" s="16"/>
      <c r="S147" s="14"/>
      <c r="T147" s="14"/>
      <c r="U147" s="22"/>
      <c r="V147" s="18"/>
      <c r="W147" s="18"/>
      <c r="X147" s="18"/>
    </row>
    <row r="148" spans="3:24" s="13" customFormat="1" ht="23.1" customHeight="1" x14ac:dyDescent="0.15">
      <c r="C148" s="19"/>
      <c r="E148" s="39"/>
      <c r="H148" s="14"/>
      <c r="I148" s="15"/>
      <c r="J148" s="16"/>
      <c r="K148" s="17"/>
      <c r="L148" s="17"/>
      <c r="M148" s="17"/>
      <c r="N148" s="17"/>
      <c r="O148" s="17"/>
      <c r="P148" s="17"/>
      <c r="Q148" s="17"/>
      <c r="R148" s="16"/>
      <c r="S148" s="14"/>
      <c r="T148" s="14"/>
      <c r="U148" s="22"/>
      <c r="V148" s="18"/>
      <c r="W148" s="18"/>
      <c r="X148" s="18"/>
    </row>
    <row r="149" spans="3:24" s="13" customFormat="1" ht="23.1" customHeight="1" x14ac:dyDescent="0.15">
      <c r="C149" s="19"/>
      <c r="E149" s="39"/>
      <c r="H149" s="14"/>
      <c r="I149" s="15"/>
      <c r="J149" s="16"/>
      <c r="K149" s="17"/>
      <c r="L149" s="17"/>
      <c r="M149" s="17"/>
      <c r="N149" s="17"/>
      <c r="O149" s="17"/>
      <c r="P149" s="17"/>
      <c r="Q149" s="17"/>
      <c r="R149" s="16"/>
      <c r="S149" s="14"/>
      <c r="T149" s="14"/>
      <c r="U149" s="22"/>
      <c r="V149" s="18"/>
      <c r="W149" s="18"/>
      <c r="X149" s="18"/>
    </row>
    <row r="150" spans="3:24" s="13" customFormat="1" ht="23.1" customHeight="1" x14ac:dyDescent="0.15">
      <c r="C150" s="19"/>
      <c r="E150" s="39"/>
      <c r="H150" s="14"/>
      <c r="I150" s="15"/>
      <c r="J150" s="16"/>
      <c r="K150" s="17"/>
      <c r="L150" s="17"/>
      <c r="M150" s="17"/>
      <c r="N150" s="17"/>
      <c r="O150" s="17"/>
      <c r="P150" s="17"/>
      <c r="Q150" s="17"/>
      <c r="R150" s="16"/>
      <c r="S150" s="14"/>
      <c r="T150" s="14"/>
      <c r="U150" s="22"/>
      <c r="V150" s="18"/>
      <c r="W150" s="18"/>
      <c r="X150" s="18"/>
    </row>
    <row r="151" spans="3:24" s="13" customFormat="1" ht="23.1" customHeight="1" x14ac:dyDescent="0.15">
      <c r="C151" s="19"/>
      <c r="E151" s="39"/>
      <c r="H151" s="14"/>
      <c r="I151" s="15"/>
      <c r="J151" s="16"/>
      <c r="K151" s="17"/>
      <c r="L151" s="17"/>
      <c r="M151" s="17"/>
      <c r="N151" s="17"/>
      <c r="O151" s="17"/>
      <c r="P151" s="17"/>
      <c r="Q151" s="17"/>
      <c r="R151" s="16"/>
      <c r="S151" s="14"/>
      <c r="T151" s="14"/>
      <c r="U151" s="22"/>
      <c r="V151" s="18"/>
      <c r="W151" s="18"/>
      <c r="X151" s="18"/>
    </row>
    <row r="152" spans="3:24" s="13" customFormat="1" ht="23.1" customHeight="1" x14ac:dyDescent="0.15">
      <c r="C152" s="19"/>
      <c r="E152" s="39"/>
      <c r="H152" s="14"/>
      <c r="I152" s="15"/>
      <c r="J152" s="16"/>
      <c r="K152" s="17"/>
      <c r="L152" s="17"/>
      <c r="M152" s="17"/>
      <c r="N152" s="17"/>
      <c r="O152" s="17"/>
      <c r="P152" s="17"/>
      <c r="Q152" s="17"/>
      <c r="R152" s="16"/>
      <c r="S152" s="14"/>
      <c r="T152" s="14"/>
      <c r="U152" s="22"/>
      <c r="V152" s="18"/>
      <c r="W152" s="18"/>
      <c r="X152" s="18"/>
    </row>
    <row r="153" spans="3:24" s="13" customFormat="1" ht="23.1" customHeight="1" x14ac:dyDescent="0.15">
      <c r="C153" s="19"/>
      <c r="E153" s="39"/>
      <c r="H153" s="14"/>
      <c r="I153" s="15"/>
      <c r="J153" s="16"/>
      <c r="K153" s="17"/>
      <c r="L153" s="17"/>
      <c r="M153" s="17"/>
      <c r="N153" s="17"/>
      <c r="O153" s="17"/>
      <c r="P153" s="17"/>
      <c r="Q153" s="17"/>
      <c r="R153" s="16"/>
      <c r="S153" s="14"/>
      <c r="T153" s="14"/>
      <c r="U153" s="22"/>
      <c r="V153" s="18"/>
      <c r="W153" s="18"/>
      <c r="X153" s="18"/>
    </row>
    <row r="154" spans="3:24" s="13" customFormat="1" ht="23.1" customHeight="1" x14ac:dyDescent="0.15">
      <c r="C154" s="19"/>
      <c r="E154" s="39"/>
      <c r="H154" s="14"/>
      <c r="I154" s="15"/>
      <c r="J154" s="16"/>
      <c r="K154" s="17"/>
      <c r="L154" s="17"/>
      <c r="M154" s="17"/>
      <c r="N154" s="17"/>
      <c r="O154" s="17"/>
      <c r="P154" s="17"/>
      <c r="Q154" s="17"/>
      <c r="R154" s="16"/>
      <c r="S154" s="14"/>
      <c r="T154" s="14"/>
      <c r="U154" s="22"/>
      <c r="V154" s="18"/>
      <c r="W154" s="18"/>
      <c r="X154" s="18"/>
    </row>
    <row r="155" spans="3:24" s="13" customFormat="1" ht="23.1" customHeight="1" x14ac:dyDescent="0.15">
      <c r="C155" s="19"/>
      <c r="E155" s="39"/>
      <c r="H155" s="14"/>
      <c r="I155" s="15"/>
      <c r="J155" s="16"/>
      <c r="K155" s="17"/>
      <c r="L155" s="17"/>
      <c r="M155" s="17"/>
      <c r="N155" s="17"/>
      <c r="O155" s="17"/>
      <c r="P155" s="17"/>
      <c r="Q155" s="17"/>
      <c r="R155" s="16"/>
      <c r="S155" s="14"/>
      <c r="T155" s="14"/>
      <c r="U155" s="22"/>
      <c r="V155" s="18"/>
      <c r="W155" s="18"/>
      <c r="X155" s="18"/>
    </row>
    <row r="156" spans="3:24" s="13" customFormat="1" ht="23.1" customHeight="1" x14ac:dyDescent="0.15">
      <c r="C156" s="19"/>
      <c r="E156" s="39"/>
      <c r="H156" s="14"/>
      <c r="I156" s="15"/>
      <c r="J156" s="16"/>
      <c r="K156" s="17"/>
      <c r="L156" s="17"/>
      <c r="M156" s="17"/>
      <c r="N156" s="17"/>
      <c r="O156" s="17"/>
      <c r="P156" s="17"/>
      <c r="Q156" s="17"/>
      <c r="R156" s="16"/>
      <c r="S156" s="14"/>
      <c r="T156" s="14"/>
      <c r="U156" s="22"/>
      <c r="V156" s="18"/>
      <c r="W156" s="18"/>
      <c r="X156" s="18"/>
    </row>
    <row r="157" spans="3:24" s="13" customFormat="1" ht="23.1" customHeight="1" x14ac:dyDescent="0.15">
      <c r="C157" s="19"/>
      <c r="E157" s="39"/>
      <c r="H157" s="14"/>
      <c r="I157" s="15"/>
      <c r="J157" s="16"/>
      <c r="K157" s="17"/>
      <c r="L157" s="17"/>
      <c r="M157" s="17"/>
      <c r="N157" s="17"/>
      <c r="O157" s="17"/>
      <c r="P157" s="17"/>
      <c r="Q157" s="17"/>
      <c r="R157" s="16"/>
      <c r="S157" s="14"/>
      <c r="T157" s="14"/>
      <c r="U157" s="22"/>
      <c r="V157" s="18"/>
      <c r="W157" s="18"/>
      <c r="X157" s="18"/>
    </row>
    <row r="158" spans="3:24" s="13" customFormat="1" ht="23.1" customHeight="1" x14ac:dyDescent="0.15">
      <c r="C158" s="19"/>
      <c r="E158" s="39"/>
      <c r="H158" s="14"/>
      <c r="I158" s="15"/>
      <c r="J158" s="16"/>
      <c r="K158" s="17"/>
      <c r="L158" s="17"/>
      <c r="M158" s="17"/>
      <c r="N158" s="17"/>
      <c r="O158" s="17"/>
      <c r="P158" s="17"/>
      <c r="Q158" s="17"/>
      <c r="R158" s="16"/>
      <c r="S158" s="14"/>
      <c r="T158" s="14"/>
      <c r="U158" s="22"/>
      <c r="V158" s="18"/>
      <c r="W158" s="18"/>
      <c r="X158" s="18"/>
    </row>
    <row r="159" spans="3:24" s="13" customFormat="1" ht="23.1" customHeight="1" x14ac:dyDescent="0.15">
      <c r="C159" s="19"/>
      <c r="E159" s="39"/>
      <c r="H159" s="14"/>
      <c r="I159" s="15"/>
      <c r="J159" s="16"/>
      <c r="K159" s="17"/>
      <c r="L159" s="17"/>
      <c r="M159" s="17"/>
      <c r="N159" s="17"/>
      <c r="O159" s="17"/>
      <c r="P159" s="17"/>
      <c r="Q159" s="17"/>
      <c r="R159" s="16"/>
      <c r="S159" s="14"/>
      <c r="T159" s="14"/>
      <c r="U159" s="22"/>
      <c r="V159" s="18"/>
      <c r="W159" s="18"/>
      <c r="X159" s="18"/>
    </row>
    <row r="160" spans="3:24" s="13" customFormat="1" ht="23.1" customHeight="1" x14ac:dyDescent="0.15">
      <c r="C160" s="19"/>
      <c r="E160" s="39"/>
      <c r="H160" s="14"/>
      <c r="I160" s="15"/>
      <c r="J160" s="16"/>
      <c r="K160" s="17"/>
      <c r="L160" s="17"/>
      <c r="M160" s="17"/>
      <c r="N160" s="17"/>
      <c r="O160" s="17"/>
      <c r="P160" s="17"/>
      <c r="Q160" s="17"/>
      <c r="R160" s="16"/>
      <c r="S160" s="14"/>
      <c r="T160" s="14"/>
      <c r="U160" s="22"/>
      <c r="V160" s="18"/>
      <c r="W160" s="18"/>
      <c r="X160" s="18"/>
    </row>
    <row r="161" spans="3:24" s="13" customFormat="1" ht="23.1" customHeight="1" x14ac:dyDescent="0.15">
      <c r="C161" s="19"/>
      <c r="E161" s="39"/>
      <c r="H161" s="14"/>
      <c r="I161" s="15"/>
      <c r="J161" s="16"/>
      <c r="K161" s="17"/>
      <c r="L161" s="17"/>
      <c r="M161" s="17"/>
      <c r="N161" s="17"/>
      <c r="O161" s="17"/>
      <c r="P161" s="17"/>
      <c r="Q161" s="17"/>
      <c r="R161" s="16"/>
      <c r="S161" s="14"/>
      <c r="T161" s="14"/>
      <c r="U161" s="22"/>
      <c r="V161" s="18"/>
      <c r="W161" s="18"/>
      <c r="X161" s="18"/>
    </row>
    <row r="162" spans="3:24" s="13" customFormat="1" ht="23.1" customHeight="1" x14ac:dyDescent="0.15">
      <c r="C162" s="19"/>
      <c r="E162" s="39"/>
      <c r="H162" s="14"/>
      <c r="I162" s="15"/>
      <c r="J162" s="16"/>
      <c r="K162" s="17"/>
      <c r="L162" s="17"/>
      <c r="M162" s="17"/>
      <c r="N162" s="17"/>
      <c r="O162" s="17"/>
      <c r="P162" s="17"/>
      <c r="Q162" s="17"/>
      <c r="R162" s="16"/>
      <c r="S162" s="14"/>
      <c r="T162" s="14"/>
      <c r="U162" s="22"/>
      <c r="V162" s="18"/>
      <c r="W162" s="18"/>
      <c r="X162" s="18"/>
    </row>
    <row r="163" spans="3:24" s="13" customFormat="1" ht="23.1" customHeight="1" x14ac:dyDescent="0.15">
      <c r="C163" s="19"/>
      <c r="E163" s="39"/>
      <c r="H163" s="14"/>
      <c r="I163" s="15"/>
      <c r="J163" s="16"/>
      <c r="K163" s="17"/>
      <c r="L163" s="17"/>
      <c r="M163" s="17"/>
      <c r="N163" s="17"/>
      <c r="O163" s="17"/>
      <c r="P163" s="17"/>
      <c r="Q163" s="17"/>
      <c r="R163" s="16"/>
      <c r="S163" s="14"/>
      <c r="T163" s="14"/>
      <c r="U163" s="22"/>
      <c r="V163" s="18"/>
      <c r="W163" s="18"/>
      <c r="X163" s="18"/>
    </row>
    <row r="164" spans="3:24" s="13" customFormat="1" ht="23.1" customHeight="1" x14ac:dyDescent="0.15">
      <c r="C164" s="19"/>
      <c r="E164" s="39"/>
      <c r="H164" s="14"/>
      <c r="I164" s="15"/>
      <c r="J164" s="16"/>
      <c r="K164" s="17"/>
      <c r="L164" s="17"/>
      <c r="M164" s="17"/>
      <c r="N164" s="17"/>
      <c r="O164" s="17"/>
      <c r="P164" s="17"/>
      <c r="Q164" s="17"/>
      <c r="R164" s="16"/>
      <c r="S164" s="14"/>
      <c r="T164" s="14"/>
      <c r="U164" s="22"/>
      <c r="V164" s="18"/>
      <c r="W164" s="18"/>
      <c r="X164" s="18"/>
    </row>
    <row r="165" spans="3:24" s="13" customFormat="1" ht="23.1" customHeight="1" x14ac:dyDescent="0.15">
      <c r="C165" s="19"/>
      <c r="E165" s="39"/>
      <c r="H165" s="14"/>
      <c r="I165" s="15"/>
      <c r="J165" s="16"/>
      <c r="K165" s="17"/>
      <c r="L165" s="17"/>
      <c r="M165" s="17"/>
      <c r="N165" s="17"/>
      <c r="O165" s="17"/>
      <c r="P165" s="17"/>
      <c r="Q165" s="17"/>
      <c r="R165" s="16"/>
      <c r="S165" s="14"/>
      <c r="T165" s="14"/>
      <c r="U165" s="22"/>
      <c r="V165" s="18"/>
      <c r="W165" s="18"/>
      <c r="X165" s="18"/>
    </row>
    <row r="166" spans="3:24" s="13" customFormat="1" ht="23.1" customHeight="1" x14ac:dyDescent="0.15">
      <c r="C166" s="19"/>
      <c r="E166" s="39"/>
      <c r="H166" s="14"/>
      <c r="I166" s="15"/>
      <c r="J166" s="16"/>
      <c r="K166" s="17"/>
      <c r="L166" s="17"/>
      <c r="M166" s="17"/>
      <c r="N166" s="17"/>
      <c r="O166" s="17"/>
      <c r="P166" s="17"/>
      <c r="Q166" s="17"/>
      <c r="R166" s="16"/>
      <c r="S166" s="14"/>
      <c r="T166" s="14"/>
      <c r="U166" s="22"/>
      <c r="V166" s="18"/>
      <c r="W166" s="18"/>
      <c r="X166" s="18"/>
    </row>
    <row r="167" spans="3:24" s="13" customFormat="1" ht="23.1" customHeight="1" x14ac:dyDescent="0.15">
      <c r="C167" s="19"/>
      <c r="E167" s="39"/>
      <c r="H167" s="14"/>
      <c r="I167" s="15"/>
      <c r="J167" s="16"/>
      <c r="K167" s="17"/>
      <c r="L167" s="17"/>
      <c r="M167" s="17"/>
      <c r="N167" s="17"/>
      <c r="O167" s="17"/>
      <c r="P167" s="17"/>
      <c r="Q167" s="17"/>
      <c r="R167" s="16"/>
      <c r="S167" s="14"/>
      <c r="T167" s="14"/>
      <c r="U167" s="22"/>
      <c r="V167" s="18"/>
      <c r="W167" s="18"/>
      <c r="X167" s="18"/>
    </row>
    <row r="168" spans="3:24" s="13" customFormat="1" ht="23.1" customHeight="1" x14ac:dyDescent="0.15">
      <c r="C168" s="19"/>
      <c r="E168" s="39"/>
      <c r="H168" s="14"/>
      <c r="I168" s="15"/>
      <c r="J168" s="16"/>
      <c r="K168" s="17"/>
      <c r="L168" s="17"/>
      <c r="M168" s="17"/>
      <c r="N168" s="17"/>
      <c r="O168" s="17"/>
      <c r="P168" s="17"/>
      <c r="Q168" s="17"/>
      <c r="R168" s="16"/>
      <c r="S168" s="14"/>
      <c r="T168" s="14"/>
      <c r="U168" s="22"/>
      <c r="V168" s="18"/>
      <c r="W168" s="18"/>
      <c r="X168" s="18"/>
    </row>
    <row r="169" spans="3:24" s="13" customFormat="1" ht="23.1" customHeight="1" x14ac:dyDescent="0.15">
      <c r="C169" s="19"/>
      <c r="E169" s="39"/>
      <c r="H169" s="14"/>
      <c r="I169" s="15"/>
      <c r="J169" s="16"/>
      <c r="K169" s="17"/>
      <c r="L169" s="17"/>
      <c r="M169" s="17"/>
      <c r="N169" s="17"/>
      <c r="O169" s="17"/>
      <c r="P169" s="17"/>
      <c r="Q169" s="17"/>
      <c r="R169" s="16"/>
      <c r="S169" s="14"/>
      <c r="T169" s="14"/>
      <c r="U169" s="22"/>
      <c r="V169" s="18"/>
      <c r="W169" s="18"/>
      <c r="X169" s="18"/>
    </row>
    <row r="170" spans="3:24" s="13" customFormat="1" ht="23.1" customHeight="1" x14ac:dyDescent="0.15">
      <c r="C170" s="19"/>
      <c r="E170" s="39"/>
      <c r="H170" s="14"/>
      <c r="I170" s="15"/>
      <c r="J170" s="16"/>
      <c r="K170" s="17"/>
      <c r="L170" s="17"/>
      <c r="M170" s="17"/>
      <c r="N170" s="17"/>
      <c r="O170" s="17"/>
      <c r="P170" s="17"/>
      <c r="Q170" s="17"/>
      <c r="R170" s="16"/>
      <c r="S170" s="14"/>
      <c r="T170" s="14"/>
      <c r="U170" s="22"/>
      <c r="V170" s="18"/>
      <c r="W170" s="18"/>
      <c r="X170" s="18"/>
    </row>
    <row r="171" spans="3:24" s="13" customFormat="1" ht="23.1" customHeight="1" x14ac:dyDescent="0.15">
      <c r="C171" s="19"/>
      <c r="E171" s="39"/>
      <c r="H171" s="14"/>
      <c r="I171" s="15"/>
      <c r="J171" s="16"/>
      <c r="K171" s="17"/>
      <c r="L171" s="17"/>
      <c r="M171" s="17"/>
      <c r="N171" s="17"/>
      <c r="O171" s="17"/>
      <c r="P171" s="17"/>
      <c r="Q171" s="17"/>
      <c r="R171" s="16"/>
      <c r="S171" s="14"/>
      <c r="T171" s="14"/>
      <c r="U171" s="22"/>
      <c r="V171" s="18"/>
      <c r="W171" s="18"/>
      <c r="X171" s="18"/>
    </row>
    <row r="172" spans="3:24" s="13" customFormat="1" ht="23.1" customHeight="1" x14ac:dyDescent="0.15">
      <c r="C172" s="19"/>
      <c r="E172" s="39"/>
      <c r="H172" s="14"/>
      <c r="I172" s="15"/>
      <c r="J172" s="16"/>
      <c r="K172" s="17"/>
      <c r="L172" s="17"/>
      <c r="M172" s="17"/>
      <c r="N172" s="17"/>
      <c r="O172" s="17"/>
      <c r="P172" s="17"/>
      <c r="Q172" s="17"/>
      <c r="R172" s="16"/>
      <c r="S172" s="14"/>
      <c r="T172" s="14"/>
      <c r="U172" s="22"/>
      <c r="V172" s="18"/>
      <c r="W172" s="18"/>
      <c r="X172" s="18"/>
    </row>
    <row r="173" spans="3:24" s="13" customFormat="1" ht="23.1" customHeight="1" x14ac:dyDescent="0.15">
      <c r="C173" s="19"/>
      <c r="E173" s="39"/>
      <c r="H173" s="14"/>
      <c r="I173" s="15"/>
      <c r="J173" s="16"/>
      <c r="K173" s="17"/>
      <c r="L173" s="17"/>
      <c r="M173" s="17"/>
      <c r="N173" s="17"/>
      <c r="O173" s="17"/>
      <c r="P173" s="17"/>
      <c r="Q173" s="17"/>
      <c r="R173" s="16"/>
      <c r="S173" s="14"/>
      <c r="T173" s="14"/>
      <c r="U173" s="22"/>
      <c r="V173" s="18"/>
      <c r="W173" s="18"/>
      <c r="X173" s="18"/>
    </row>
    <row r="174" spans="3:24" s="13" customFormat="1" ht="23.1" customHeight="1" x14ac:dyDescent="0.15">
      <c r="C174" s="19"/>
      <c r="E174" s="39"/>
      <c r="H174" s="14"/>
      <c r="I174" s="15"/>
      <c r="J174" s="16"/>
      <c r="K174" s="17"/>
      <c r="L174" s="17"/>
      <c r="M174" s="17"/>
      <c r="N174" s="17"/>
      <c r="O174" s="17"/>
      <c r="P174" s="17"/>
      <c r="Q174" s="17"/>
      <c r="R174" s="16"/>
      <c r="S174" s="14"/>
      <c r="T174" s="14"/>
      <c r="U174" s="22"/>
      <c r="V174" s="18"/>
      <c r="W174" s="18"/>
      <c r="X174" s="18"/>
    </row>
    <row r="175" spans="3:24" s="13" customFormat="1" ht="23.1" customHeight="1" x14ac:dyDescent="0.15">
      <c r="C175" s="19"/>
      <c r="E175" s="39"/>
      <c r="H175" s="14"/>
      <c r="I175" s="15"/>
      <c r="J175" s="16"/>
      <c r="K175" s="17"/>
      <c r="L175" s="17"/>
      <c r="M175" s="17"/>
      <c r="N175" s="17"/>
      <c r="O175" s="17"/>
      <c r="P175" s="17"/>
      <c r="Q175" s="17"/>
      <c r="R175" s="16"/>
      <c r="S175" s="14"/>
      <c r="T175" s="14"/>
      <c r="U175" s="22"/>
      <c r="V175" s="18"/>
      <c r="W175" s="18"/>
      <c r="X175" s="18"/>
    </row>
    <row r="176" spans="3:24" s="13" customFormat="1" ht="23.1" customHeight="1" x14ac:dyDescent="0.15">
      <c r="C176" s="19"/>
      <c r="E176" s="39"/>
      <c r="H176" s="14"/>
      <c r="I176" s="15"/>
      <c r="J176" s="16"/>
      <c r="K176" s="17"/>
      <c r="L176" s="17"/>
      <c r="M176" s="17"/>
      <c r="N176" s="17"/>
      <c r="O176" s="17"/>
      <c r="P176" s="17"/>
      <c r="Q176" s="17"/>
      <c r="R176" s="16"/>
      <c r="S176" s="14"/>
      <c r="T176" s="14"/>
      <c r="U176" s="22"/>
      <c r="V176" s="18"/>
      <c r="W176" s="18"/>
      <c r="X176" s="18"/>
    </row>
    <row r="177" spans="3:24" s="13" customFormat="1" ht="23.1" customHeight="1" x14ac:dyDescent="0.15">
      <c r="C177" s="19"/>
      <c r="E177" s="39"/>
      <c r="H177" s="14"/>
      <c r="I177" s="15"/>
      <c r="J177" s="16"/>
      <c r="K177" s="17"/>
      <c r="L177" s="17"/>
      <c r="M177" s="17"/>
      <c r="N177" s="17"/>
      <c r="O177" s="17"/>
      <c r="P177" s="17"/>
      <c r="Q177" s="17"/>
      <c r="R177" s="16"/>
      <c r="S177" s="14"/>
      <c r="T177" s="14"/>
      <c r="U177" s="22"/>
      <c r="V177" s="18"/>
      <c r="W177" s="18"/>
      <c r="X177" s="18"/>
    </row>
    <row r="178" spans="3:24" s="13" customFormat="1" ht="23.1" customHeight="1" x14ac:dyDescent="0.15">
      <c r="C178" s="19"/>
      <c r="E178" s="39"/>
      <c r="H178" s="14"/>
      <c r="I178" s="15"/>
      <c r="J178" s="16"/>
      <c r="K178" s="17"/>
      <c r="L178" s="17"/>
      <c r="M178" s="17"/>
      <c r="N178" s="17"/>
      <c r="O178" s="17"/>
      <c r="P178" s="17"/>
      <c r="Q178" s="17"/>
      <c r="R178" s="16"/>
      <c r="S178" s="14"/>
      <c r="T178" s="14"/>
      <c r="U178" s="22"/>
      <c r="V178" s="18"/>
      <c r="W178" s="18"/>
      <c r="X178" s="18"/>
    </row>
    <row r="179" spans="3:24" s="13" customFormat="1" ht="23.1" customHeight="1" x14ac:dyDescent="0.15">
      <c r="C179" s="19"/>
      <c r="E179" s="39"/>
      <c r="H179" s="14"/>
      <c r="I179" s="15"/>
      <c r="J179" s="16"/>
      <c r="K179" s="17"/>
      <c r="L179" s="17"/>
      <c r="M179" s="17"/>
      <c r="N179" s="17"/>
      <c r="O179" s="17"/>
      <c r="P179" s="17"/>
      <c r="Q179" s="17"/>
      <c r="R179" s="16"/>
      <c r="S179" s="14"/>
      <c r="T179" s="14"/>
      <c r="U179" s="22"/>
      <c r="V179" s="18"/>
      <c r="W179" s="18"/>
      <c r="X179" s="18"/>
    </row>
    <row r="180" spans="3:24" s="13" customFormat="1" ht="23.1" customHeight="1" x14ac:dyDescent="0.15">
      <c r="C180" s="19"/>
      <c r="E180" s="39"/>
      <c r="H180" s="14"/>
      <c r="I180" s="15"/>
      <c r="J180" s="16"/>
      <c r="K180" s="17"/>
      <c r="L180" s="17"/>
      <c r="M180" s="17"/>
      <c r="N180" s="17"/>
      <c r="O180" s="17"/>
      <c r="P180" s="17"/>
      <c r="Q180" s="17"/>
      <c r="R180" s="16"/>
      <c r="S180" s="14"/>
      <c r="T180" s="14"/>
      <c r="U180" s="22"/>
      <c r="V180" s="18"/>
      <c r="W180" s="18"/>
      <c r="X180" s="18"/>
    </row>
    <row r="181" spans="3:24" s="13" customFormat="1" ht="23.1" customHeight="1" x14ac:dyDescent="0.15">
      <c r="C181" s="19"/>
      <c r="E181" s="39"/>
      <c r="H181" s="14"/>
      <c r="I181" s="15"/>
      <c r="J181" s="16"/>
      <c r="K181" s="17"/>
      <c r="L181" s="17"/>
      <c r="M181" s="17"/>
      <c r="N181" s="17"/>
      <c r="O181" s="17"/>
      <c r="P181" s="17"/>
      <c r="Q181" s="17"/>
      <c r="R181" s="16"/>
      <c r="S181" s="14"/>
      <c r="T181" s="14"/>
      <c r="U181" s="22"/>
      <c r="V181" s="18"/>
      <c r="W181" s="18"/>
      <c r="X181" s="18"/>
    </row>
    <row r="182" spans="3:24" s="13" customFormat="1" ht="23.1" customHeight="1" x14ac:dyDescent="0.15">
      <c r="C182" s="19"/>
      <c r="E182" s="39"/>
      <c r="H182" s="14"/>
      <c r="I182" s="15"/>
      <c r="J182" s="16"/>
      <c r="K182" s="17"/>
      <c r="L182" s="17"/>
      <c r="M182" s="17"/>
      <c r="N182" s="17"/>
      <c r="O182" s="17"/>
      <c r="P182" s="17"/>
      <c r="Q182" s="17"/>
      <c r="R182" s="16"/>
      <c r="S182" s="14"/>
      <c r="T182" s="14"/>
      <c r="U182" s="22"/>
      <c r="V182" s="18"/>
      <c r="W182" s="18"/>
      <c r="X182" s="18"/>
    </row>
    <row r="183" spans="3:24" s="13" customFormat="1" ht="23.1" customHeight="1" x14ac:dyDescent="0.15">
      <c r="C183" s="19"/>
      <c r="E183" s="39"/>
      <c r="H183" s="14"/>
      <c r="I183" s="15"/>
      <c r="J183" s="16"/>
      <c r="K183" s="17"/>
      <c r="L183" s="17"/>
      <c r="M183" s="17"/>
      <c r="N183" s="17"/>
      <c r="O183" s="17"/>
      <c r="P183" s="17"/>
      <c r="Q183" s="17"/>
      <c r="R183" s="16"/>
      <c r="S183" s="14"/>
      <c r="T183" s="14"/>
      <c r="U183" s="22"/>
      <c r="V183" s="18"/>
      <c r="W183" s="18"/>
      <c r="X183" s="18"/>
    </row>
    <row r="184" spans="3:24" s="13" customFormat="1" ht="23.1" customHeight="1" x14ac:dyDescent="0.15">
      <c r="C184" s="19"/>
      <c r="E184" s="39"/>
      <c r="H184" s="14"/>
      <c r="I184" s="15"/>
      <c r="J184" s="16"/>
      <c r="K184" s="17"/>
      <c r="L184" s="17"/>
      <c r="M184" s="17"/>
      <c r="N184" s="17"/>
      <c r="O184" s="17"/>
      <c r="P184" s="17"/>
      <c r="Q184" s="17"/>
      <c r="R184" s="16"/>
      <c r="S184" s="14"/>
      <c r="T184" s="14"/>
      <c r="U184" s="22"/>
      <c r="V184" s="18"/>
      <c r="W184" s="18"/>
      <c r="X184" s="18"/>
    </row>
    <row r="185" spans="3:24" s="13" customFormat="1" ht="23.1" customHeight="1" x14ac:dyDescent="0.15">
      <c r="C185" s="19"/>
      <c r="E185" s="39"/>
      <c r="H185" s="14"/>
      <c r="I185" s="15"/>
      <c r="J185" s="16"/>
      <c r="K185" s="17"/>
      <c r="L185" s="17"/>
      <c r="M185" s="17"/>
      <c r="N185" s="17"/>
      <c r="O185" s="17"/>
      <c r="P185" s="17"/>
      <c r="Q185" s="17"/>
      <c r="R185" s="16"/>
      <c r="S185" s="14"/>
      <c r="T185" s="14"/>
      <c r="U185" s="22"/>
      <c r="V185" s="18"/>
      <c r="W185" s="18"/>
      <c r="X185" s="18"/>
    </row>
    <row r="186" spans="3:24" s="13" customFormat="1" ht="23.1" customHeight="1" x14ac:dyDescent="0.15">
      <c r="C186" s="19"/>
      <c r="E186" s="39"/>
      <c r="H186" s="14"/>
      <c r="I186" s="15"/>
      <c r="J186" s="16"/>
      <c r="K186" s="17"/>
      <c r="L186" s="17"/>
      <c r="M186" s="17"/>
      <c r="N186" s="17"/>
      <c r="O186" s="17"/>
      <c r="P186" s="17"/>
      <c r="Q186" s="17"/>
      <c r="R186" s="16"/>
      <c r="S186" s="14"/>
      <c r="T186" s="14"/>
      <c r="U186" s="22"/>
      <c r="V186" s="18"/>
      <c r="W186" s="18"/>
      <c r="X186" s="18"/>
    </row>
    <row r="187" spans="3:24" s="13" customFormat="1" ht="23.1" customHeight="1" x14ac:dyDescent="0.15">
      <c r="C187" s="19"/>
      <c r="E187" s="39"/>
      <c r="H187" s="14"/>
      <c r="I187" s="15"/>
      <c r="J187" s="16"/>
      <c r="K187" s="17"/>
      <c r="L187" s="17"/>
      <c r="M187" s="17"/>
      <c r="N187" s="17"/>
      <c r="O187" s="17"/>
      <c r="P187" s="17"/>
      <c r="Q187" s="17"/>
      <c r="R187" s="16"/>
      <c r="S187" s="14"/>
      <c r="T187" s="14"/>
      <c r="U187" s="22"/>
      <c r="V187" s="18"/>
      <c r="W187" s="18"/>
      <c r="X187" s="18"/>
    </row>
    <row r="188" spans="3:24" s="13" customFormat="1" ht="23.1" customHeight="1" x14ac:dyDescent="0.15">
      <c r="C188" s="19"/>
      <c r="E188" s="39"/>
      <c r="H188" s="14"/>
      <c r="I188" s="15"/>
      <c r="J188" s="16"/>
      <c r="K188" s="17"/>
      <c r="L188" s="17"/>
      <c r="M188" s="17"/>
      <c r="N188" s="17"/>
      <c r="O188" s="17"/>
      <c r="P188" s="17"/>
      <c r="Q188" s="17"/>
      <c r="R188" s="16"/>
      <c r="S188" s="14"/>
      <c r="T188" s="14"/>
      <c r="U188" s="22"/>
      <c r="V188" s="18"/>
      <c r="W188" s="18"/>
      <c r="X188" s="18"/>
    </row>
    <row r="189" spans="3:24" s="13" customFormat="1" ht="23.1" customHeight="1" x14ac:dyDescent="0.15">
      <c r="C189" s="19"/>
      <c r="E189" s="39"/>
      <c r="H189" s="14"/>
      <c r="I189" s="15"/>
      <c r="J189" s="16"/>
      <c r="K189" s="17"/>
      <c r="L189" s="17"/>
      <c r="M189" s="17"/>
      <c r="N189" s="17"/>
      <c r="O189" s="17"/>
      <c r="P189" s="17"/>
      <c r="Q189" s="17"/>
      <c r="R189" s="16"/>
      <c r="S189" s="14"/>
      <c r="T189" s="14"/>
      <c r="U189" s="22"/>
      <c r="V189" s="18"/>
      <c r="W189" s="18"/>
      <c r="X189" s="18"/>
    </row>
    <row r="190" spans="3:24" s="13" customFormat="1" ht="23.1" customHeight="1" x14ac:dyDescent="0.15">
      <c r="C190" s="19"/>
      <c r="E190" s="39"/>
      <c r="H190" s="14"/>
      <c r="I190" s="15"/>
      <c r="J190" s="16"/>
      <c r="K190" s="17"/>
      <c r="L190" s="17"/>
      <c r="M190" s="17"/>
      <c r="N190" s="17"/>
      <c r="O190" s="17"/>
      <c r="P190" s="17"/>
      <c r="Q190" s="17"/>
      <c r="R190" s="16"/>
      <c r="S190" s="14"/>
      <c r="T190" s="14"/>
      <c r="U190" s="22"/>
      <c r="V190" s="18"/>
      <c r="W190" s="18"/>
      <c r="X190" s="18"/>
    </row>
    <row r="191" spans="3:24" s="13" customFormat="1" ht="23.1" customHeight="1" x14ac:dyDescent="0.15">
      <c r="C191" s="19"/>
      <c r="E191" s="39"/>
      <c r="H191" s="14"/>
      <c r="I191" s="15"/>
      <c r="J191" s="16"/>
      <c r="K191" s="17"/>
      <c r="L191" s="17"/>
      <c r="M191" s="17"/>
      <c r="N191" s="17"/>
      <c r="O191" s="17"/>
      <c r="P191" s="17"/>
      <c r="Q191" s="17"/>
      <c r="R191" s="16"/>
      <c r="S191" s="14"/>
      <c r="T191" s="14"/>
      <c r="U191" s="22"/>
      <c r="V191" s="18"/>
      <c r="W191" s="18"/>
      <c r="X191" s="18"/>
    </row>
    <row r="192" spans="3:24" s="13" customFormat="1" ht="23.1" customHeight="1" x14ac:dyDescent="0.15">
      <c r="C192" s="19"/>
      <c r="E192" s="39"/>
      <c r="H192" s="14"/>
      <c r="I192" s="15"/>
      <c r="J192" s="16"/>
      <c r="K192" s="17"/>
      <c r="L192" s="17"/>
      <c r="M192" s="17"/>
      <c r="N192" s="17"/>
      <c r="O192" s="17"/>
      <c r="P192" s="17"/>
      <c r="Q192" s="17"/>
      <c r="R192" s="16"/>
      <c r="S192" s="14"/>
      <c r="T192" s="14"/>
      <c r="U192" s="22"/>
      <c r="V192" s="18"/>
      <c r="W192" s="18"/>
      <c r="X192" s="18"/>
    </row>
    <row r="193" spans="3:24" s="13" customFormat="1" ht="23.1" customHeight="1" x14ac:dyDescent="0.15">
      <c r="C193" s="19"/>
      <c r="E193" s="39"/>
      <c r="H193" s="14"/>
      <c r="I193" s="15"/>
      <c r="J193" s="16"/>
      <c r="K193" s="17"/>
      <c r="L193" s="17"/>
      <c r="M193" s="17"/>
      <c r="N193" s="17"/>
      <c r="O193" s="17"/>
      <c r="P193" s="17"/>
      <c r="Q193" s="17"/>
      <c r="R193" s="16"/>
      <c r="S193" s="14"/>
      <c r="T193" s="14"/>
      <c r="U193" s="22"/>
      <c r="V193" s="18"/>
      <c r="W193" s="18"/>
      <c r="X193" s="18"/>
    </row>
    <row r="194" spans="3:24" s="13" customFormat="1" ht="23.1" customHeight="1" x14ac:dyDescent="0.15">
      <c r="C194" s="19"/>
      <c r="E194" s="39"/>
      <c r="H194" s="14"/>
      <c r="I194" s="15"/>
      <c r="J194" s="16"/>
      <c r="K194" s="17"/>
      <c r="L194" s="17"/>
      <c r="M194" s="17"/>
      <c r="N194" s="17"/>
      <c r="O194" s="17"/>
      <c r="P194" s="17"/>
      <c r="Q194" s="17"/>
      <c r="R194" s="16"/>
      <c r="S194" s="14"/>
      <c r="T194" s="14"/>
      <c r="U194" s="22"/>
      <c r="V194" s="18"/>
      <c r="W194" s="18"/>
      <c r="X194" s="18"/>
    </row>
    <row r="195" spans="3:24" s="13" customFormat="1" ht="23.1" customHeight="1" x14ac:dyDescent="0.15">
      <c r="C195" s="19"/>
      <c r="E195" s="39"/>
      <c r="H195" s="14"/>
      <c r="I195" s="15"/>
      <c r="J195" s="16"/>
      <c r="K195" s="17"/>
      <c r="L195" s="17"/>
      <c r="M195" s="17"/>
      <c r="N195" s="17"/>
      <c r="O195" s="17"/>
      <c r="P195" s="17"/>
      <c r="Q195" s="17"/>
      <c r="R195" s="16"/>
      <c r="S195" s="14"/>
      <c r="T195" s="14"/>
      <c r="U195" s="22"/>
      <c r="V195" s="18"/>
      <c r="W195" s="18"/>
      <c r="X195" s="18"/>
    </row>
    <row r="196" spans="3:24" s="13" customFormat="1" ht="23.1" customHeight="1" x14ac:dyDescent="0.15">
      <c r="C196" s="19"/>
      <c r="E196" s="39"/>
      <c r="H196" s="14"/>
      <c r="I196" s="15"/>
      <c r="J196" s="16"/>
      <c r="K196" s="17"/>
      <c r="L196" s="17"/>
      <c r="M196" s="17"/>
      <c r="N196" s="17"/>
      <c r="O196" s="17"/>
      <c r="P196" s="17"/>
      <c r="Q196" s="17"/>
      <c r="R196" s="16"/>
      <c r="S196" s="14"/>
      <c r="T196" s="14"/>
      <c r="U196" s="22"/>
      <c r="V196" s="18"/>
      <c r="W196" s="18"/>
      <c r="X196" s="18"/>
    </row>
    <row r="197" spans="3:24" s="13" customFormat="1" ht="23.1" customHeight="1" x14ac:dyDescent="0.15">
      <c r="C197" s="19"/>
      <c r="E197" s="39"/>
      <c r="H197" s="14"/>
      <c r="I197" s="15"/>
      <c r="J197" s="16"/>
      <c r="K197" s="17"/>
      <c r="L197" s="17"/>
      <c r="M197" s="17"/>
      <c r="N197" s="17"/>
      <c r="O197" s="17"/>
      <c r="P197" s="17"/>
      <c r="Q197" s="17"/>
      <c r="R197" s="16"/>
      <c r="S197" s="14"/>
      <c r="T197" s="14"/>
      <c r="U197" s="22"/>
      <c r="V197" s="18"/>
      <c r="W197" s="18"/>
      <c r="X197" s="18"/>
    </row>
    <row r="198" spans="3:24" s="13" customFormat="1" ht="23.1" customHeight="1" x14ac:dyDescent="0.15">
      <c r="C198" s="19"/>
      <c r="E198" s="39"/>
      <c r="H198" s="14"/>
      <c r="I198" s="15"/>
      <c r="J198" s="16"/>
      <c r="K198" s="17"/>
      <c r="L198" s="17"/>
      <c r="M198" s="17"/>
      <c r="N198" s="17"/>
      <c r="O198" s="17"/>
      <c r="P198" s="17"/>
      <c r="Q198" s="17"/>
      <c r="R198" s="16"/>
      <c r="S198" s="14"/>
      <c r="T198" s="14"/>
      <c r="U198" s="22"/>
      <c r="V198" s="18"/>
      <c r="W198" s="18"/>
      <c r="X198" s="18"/>
    </row>
    <row r="199" spans="3:24" s="13" customFormat="1" ht="23.1" customHeight="1" x14ac:dyDescent="0.15">
      <c r="C199" s="19"/>
      <c r="E199" s="39"/>
      <c r="H199" s="14"/>
      <c r="I199" s="15"/>
      <c r="J199" s="16"/>
      <c r="K199" s="17"/>
      <c r="L199" s="17"/>
      <c r="M199" s="17"/>
      <c r="N199" s="17"/>
      <c r="O199" s="17"/>
      <c r="P199" s="17"/>
      <c r="Q199" s="17"/>
      <c r="R199" s="16"/>
      <c r="S199" s="14"/>
      <c r="T199" s="14"/>
      <c r="U199" s="22"/>
      <c r="V199" s="18"/>
      <c r="W199" s="18"/>
      <c r="X199" s="18"/>
    </row>
    <row r="200" spans="3:24" s="13" customFormat="1" ht="23.1" customHeight="1" x14ac:dyDescent="0.15">
      <c r="C200" s="19"/>
      <c r="E200" s="39"/>
      <c r="H200" s="14"/>
      <c r="I200" s="15"/>
      <c r="J200" s="16"/>
      <c r="K200" s="17"/>
      <c r="L200" s="17"/>
      <c r="M200" s="17"/>
      <c r="N200" s="17"/>
      <c r="O200" s="17"/>
      <c r="P200" s="17"/>
      <c r="Q200" s="17"/>
      <c r="R200" s="16"/>
      <c r="S200" s="14"/>
      <c r="T200" s="14"/>
      <c r="U200" s="22"/>
      <c r="V200" s="18"/>
      <c r="W200" s="18"/>
      <c r="X200" s="18"/>
    </row>
    <row r="201" spans="3:24" s="13" customFormat="1" ht="23.1" customHeight="1" x14ac:dyDescent="0.15">
      <c r="C201" s="19"/>
      <c r="E201" s="39"/>
      <c r="H201" s="14"/>
      <c r="I201" s="15"/>
      <c r="J201" s="16"/>
      <c r="K201" s="17"/>
      <c r="L201" s="17"/>
      <c r="M201" s="17"/>
      <c r="N201" s="17"/>
      <c r="O201" s="17"/>
      <c r="P201" s="17"/>
      <c r="Q201" s="17"/>
      <c r="R201" s="16"/>
      <c r="S201" s="14"/>
      <c r="T201" s="14"/>
      <c r="U201" s="22"/>
      <c r="V201" s="18"/>
      <c r="W201" s="18"/>
      <c r="X201" s="18"/>
    </row>
    <row r="202" spans="3:24" s="13" customFormat="1" ht="23.1" customHeight="1" x14ac:dyDescent="0.15">
      <c r="C202" s="19"/>
      <c r="E202" s="39"/>
      <c r="H202" s="14"/>
      <c r="I202" s="15"/>
      <c r="J202" s="16"/>
      <c r="K202" s="17"/>
      <c r="L202" s="17"/>
      <c r="M202" s="17"/>
      <c r="N202" s="17"/>
      <c r="O202" s="17"/>
      <c r="P202" s="17"/>
      <c r="Q202" s="17"/>
      <c r="R202" s="16"/>
      <c r="S202" s="14"/>
      <c r="T202" s="14"/>
      <c r="U202" s="22"/>
      <c r="V202" s="18"/>
      <c r="W202" s="18"/>
      <c r="X202" s="18"/>
    </row>
    <row r="203" spans="3:24" s="13" customFormat="1" ht="23.1" customHeight="1" x14ac:dyDescent="0.15">
      <c r="C203" s="19"/>
      <c r="E203" s="39"/>
      <c r="H203" s="14"/>
      <c r="I203" s="15"/>
      <c r="J203" s="16"/>
      <c r="K203" s="17"/>
      <c r="L203" s="17"/>
      <c r="M203" s="17"/>
      <c r="N203" s="17"/>
      <c r="O203" s="17"/>
      <c r="P203" s="17"/>
      <c r="Q203" s="17"/>
      <c r="R203" s="16"/>
      <c r="S203" s="14"/>
      <c r="T203" s="14"/>
      <c r="U203" s="22"/>
      <c r="V203" s="18"/>
      <c r="W203" s="18"/>
      <c r="X203" s="18"/>
    </row>
    <row r="204" spans="3:24" s="13" customFormat="1" ht="23.1" customHeight="1" x14ac:dyDescent="0.15">
      <c r="C204" s="19"/>
      <c r="E204" s="39"/>
      <c r="H204" s="14"/>
      <c r="I204" s="15"/>
      <c r="J204" s="16"/>
      <c r="K204" s="17"/>
      <c r="L204" s="17"/>
      <c r="M204" s="17"/>
      <c r="N204" s="17"/>
      <c r="O204" s="17"/>
      <c r="P204" s="17"/>
      <c r="Q204" s="17"/>
      <c r="R204" s="16"/>
      <c r="S204" s="14"/>
      <c r="T204" s="14"/>
      <c r="U204" s="22"/>
      <c r="V204" s="18"/>
      <c r="W204" s="18"/>
      <c r="X204" s="18"/>
    </row>
    <row r="205" spans="3:24" s="13" customFormat="1" ht="23.1" customHeight="1" x14ac:dyDescent="0.15">
      <c r="C205" s="19"/>
      <c r="E205" s="39"/>
      <c r="H205" s="14"/>
      <c r="I205" s="15"/>
      <c r="J205" s="16"/>
      <c r="K205" s="17"/>
      <c r="L205" s="17"/>
      <c r="M205" s="17"/>
      <c r="N205" s="17"/>
      <c r="O205" s="17"/>
      <c r="P205" s="17"/>
      <c r="Q205" s="17"/>
      <c r="R205" s="16"/>
      <c r="S205" s="14"/>
      <c r="T205" s="14"/>
      <c r="U205" s="22"/>
      <c r="V205" s="18"/>
      <c r="W205" s="18"/>
      <c r="X205" s="18"/>
    </row>
    <row r="206" spans="3:24" s="13" customFormat="1" ht="23.1" customHeight="1" x14ac:dyDescent="0.15">
      <c r="C206" s="19"/>
      <c r="E206" s="39"/>
      <c r="H206" s="14"/>
      <c r="I206" s="15"/>
      <c r="J206" s="16"/>
      <c r="K206" s="17"/>
      <c r="L206" s="17"/>
      <c r="M206" s="17"/>
      <c r="N206" s="17"/>
      <c r="O206" s="17"/>
      <c r="P206" s="17"/>
      <c r="Q206" s="17"/>
      <c r="R206" s="16"/>
      <c r="S206" s="14"/>
      <c r="T206" s="14"/>
      <c r="U206" s="22"/>
      <c r="V206" s="18"/>
      <c r="W206" s="18"/>
      <c r="X206" s="18"/>
    </row>
    <row r="207" spans="3:24" s="13" customFormat="1" ht="23.1" customHeight="1" x14ac:dyDescent="0.15">
      <c r="C207" s="19"/>
      <c r="E207" s="39"/>
      <c r="H207" s="14"/>
      <c r="I207" s="15"/>
      <c r="J207" s="16"/>
      <c r="K207" s="17"/>
      <c r="L207" s="17"/>
      <c r="M207" s="17"/>
      <c r="N207" s="17"/>
      <c r="O207" s="17"/>
      <c r="P207" s="17"/>
      <c r="Q207" s="17"/>
      <c r="R207" s="16"/>
      <c r="S207" s="14"/>
      <c r="T207" s="14"/>
      <c r="U207" s="22"/>
      <c r="V207" s="18"/>
      <c r="W207" s="18"/>
      <c r="X207" s="18"/>
    </row>
    <row r="208" spans="3:24" s="13" customFormat="1" ht="23.1" customHeight="1" x14ac:dyDescent="0.15">
      <c r="C208" s="19"/>
      <c r="E208" s="39"/>
      <c r="H208" s="14"/>
      <c r="I208" s="15"/>
      <c r="J208" s="16"/>
      <c r="K208" s="17"/>
      <c r="L208" s="17"/>
      <c r="M208" s="17"/>
      <c r="N208" s="17"/>
      <c r="O208" s="17"/>
      <c r="P208" s="17"/>
      <c r="Q208" s="17"/>
      <c r="R208" s="16"/>
      <c r="S208" s="14"/>
      <c r="T208" s="14"/>
      <c r="U208" s="22"/>
      <c r="V208" s="18"/>
      <c r="W208" s="18"/>
      <c r="X208" s="18"/>
    </row>
    <row r="209" spans="3:24" s="13" customFormat="1" ht="23.1" customHeight="1" x14ac:dyDescent="0.15">
      <c r="C209" s="19"/>
      <c r="E209" s="39"/>
      <c r="H209" s="14"/>
      <c r="I209" s="15"/>
      <c r="J209" s="16"/>
      <c r="K209" s="17"/>
      <c r="L209" s="17"/>
      <c r="M209" s="17"/>
      <c r="N209" s="17"/>
      <c r="O209" s="17"/>
      <c r="P209" s="17"/>
      <c r="Q209" s="17"/>
      <c r="R209" s="16"/>
      <c r="S209" s="14"/>
      <c r="T209" s="14"/>
      <c r="U209" s="22"/>
      <c r="V209" s="18"/>
      <c r="W209" s="18"/>
      <c r="X209" s="18"/>
    </row>
    <row r="210" spans="3:24" s="13" customFormat="1" ht="23.1" customHeight="1" x14ac:dyDescent="0.15">
      <c r="C210" s="19"/>
      <c r="E210" s="39"/>
      <c r="H210" s="14"/>
      <c r="I210" s="15"/>
      <c r="J210" s="16"/>
      <c r="K210" s="17"/>
      <c r="L210" s="17"/>
      <c r="M210" s="17"/>
      <c r="N210" s="17"/>
      <c r="O210" s="17"/>
      <c r="P210" s="17"/>
      <c r="Q210" s="17"/>
      <c r="R210" s="16"/>
      <c r="S210" s="14"/>
      <c r="T210" s="14"/>
      <c r="U210" s="22"/>
      <c r="V210" s="18"/>
      <c r="W210" s="18"/>
      <c r="X210" s="18"/>
    </row>
    <row r="211" spans="3:24" s="13" customFormat="1" ht="23.1" customHeight="1" x14ac:dyDescent="0.15">
      <c r="C211" s="19"/>
      <c r="E211" s="39"/>
      <c r="H211" s="14"/>
      <c r="I211" s="15"/>
      <c r="J211" s="16"/>
      <c r="K211" s="17"/>
      <c r="L211" s="17"/>
      <c r="M211" s="17"/>
      <c r="N211" s="17"/>
      <c r="O211" s="17"/>
      <c r="P211" s="17"/>
      <c r="Q211" s="17"/>
      <c r="R211" s="16"/>
      <c r="S211" s="14"/>
      <c r="T211" s="14"/>
      <c r="U211" s="22"/>
      <c r="V211" s="18"/>
      <c r="W211" s="18"/>
      <c r="X211" s="18"/>
    </row>
    <row r="212" spans="3:24" s="13" customFormat="1" ht="23.1" customHeight="1" x14ac:dyDescent="0.15">
      <c r="C212" s="19"/>
      <c r="E212" s="39"/>
      <c r="H212" s="14"/>
      <c r="I212" s="15"/>
      <c r="J212" s="16"/>
      <c r="K212" s="17"/>
      <c r="L212" s="17"/>
      <c r="M212" s="17"/>
      <c r="N212" s="17"/>
      <c r="O212" s="17"/>
      <c r="P212" s="17"/>
      <c r="Q212" s="17"/>
      <c r="R212" s="16"/>
      <c r="S212" s="14"/>
      <c r="T212" s="14"/>
      <c r="U212" s="22"/>
      <c r="V212" s="18"/>
      <c r="W212" s="18"/>
      <c r="X212" s="18"/>
    </row>
    <row r="213" spans="3:24" s="13" customFormat="1" ht="23.1" customHeight="1" x14ac:dyDescent="0.15">
      <c r="C213" s="19"/>
      <c r="E213" s="39"/>
      <c r="H213" s="14"/>
      <c r="I213" s="15"/>
      <c r="J213" s="16"/>
      <c r="K213" s="17"/>
      <c r="L213" s="17"/>
      <c r="M213" s="17"/>
      <c r="N213" s="17"/>
      <c r="O213" s="17"/>
      <c r="P213" s="17"/>
      <c r="Q213" s="17"/>
      <c r="R213" s="16"/>
      <c r="S213" s="14"/>
      <c r="T213" s="14"/>
      <c r="U213" s="22"/>
      <c r="V213" s="18"/>
      <c r="W213" s="18"/>
      <c r="X213" s="18"/>
    </row>
    <row r="214" spans="3:24" s="13" customFormat="1" ht="23.1" customHeight="1" x14ac:dyDescent="0.15">
      <c r="C214" s="19"/>
      <c r="E214" s="39"/>
      <c r="H214" s="14"/>
      <c r="I214" s="15"/>
      <c r="J214" s="16"/>
      <c r="K214" s="17"/>
      <c r="L214" s="17"/>
      <c r="M214" s="17"/>
      <c r="N214" s="17"/>
      <c r="O214" s="17"/>
      <c r="P214" s="17"/>
      <c r="Q214" s="17"/>
      <c r="R214" s="16"/>
      <c r="S214" s="14"/>
      <c r="T214" s="14"/>
      <c r="U214" s="22"/>
      <c r="V214" s="18"/>
      <c r="W214" s="18"/>
      <c r="X214" s="18"/>
    </row>
    <row r="215" spans="3:24" s="13" customFormat="1" ht="23.1" customHeight="1" x14ac:dyDescent="0.15">
      <c r="C215" s="19"/>
      <c r="E215" s="39"/>
      <c r="H215" s="14"/>
      <c r="I215" s="15"/>
      <c r="J215" s="16"/>
      <c r="K215" s="17"/>
      <c r="L215" s="17"/>
      <c r="M215" s="17"/>
      <c r="N215" s="17"/>
      <c r="O215" s="17"/>
      <c r="P215" s="17"/>
      <c r="Q215" s="17"/>
      <c r="R215" s="16"/>
      <c r="S215" s="14"/>
      <c r="T215" s="14"/>
      <c r="U215" s="22"/>
      <c r="V215" s="18"/>
      <c r="W215" s="18"/>
      <c r="X215" s="18"/>
    </row>
    <row r="216" spans="3:24" s="13" customFormat="1" ht="23.1" customHeight="1" x14ac:dyDescent="0.15">
      <c r="C216" s="19"/>
      <c r="E216" s="39"/>
      <c r="H216" s="14"/>
      <c r="I216" s="15"/>
      <c r="J216" s="16"/>
      <c r="K216" s="17"/>
      <c r="L216" s="17"/>
      <c r="M216" s="17"/>
      <c r="N216" s="17"/>
      <c r="O216" s="17"/>
      <c r="P216" s="17"/>
      <c r="Q216" s="17"/>
      <c r="R216" s="16"/>
      <c r="S216" s="14"/>
      <c r="T216" s="14"/>
      <c r="U216" s="22"/>
      <c r="V216" s="18"/>
      <c r="W216" s="18"/>
      <c r="X216" s="18"/>
    </row>
    <row r="217" spans="3:24" s="13" customFormat="1" ht="23.1" customHeight="1" x14ac:dyDescent="0.15">
      <c r="C217" s="19"/>
      <c r="E217" s="39"/>
      <c r="H217" s="14"/>
      <c r="I217" s="15"/>
      <c r="J217" s="16"/>
      <c r="K217" s="17"/>
      <c r="L217" s="17"/>
      <c r="M217" s="17"/>
      <c r="N217" s="17"/>
      <c r="O217" s="17"/>
      <c r="P217" s="17"/>
      <c r="Q217" s="17"/>
      <c r="R217" s="16"/>
      <c r="S217" s="14"/>
      <c r="T217" s="14"/>
      <c r="U217" s="22"/>
      <c r="V217" s="18"/>
      <c r="W217" s="18"/>
      <c r="X217" s="18"/>
    </row>
    <row r="218" spans="3:24" s="13" customFormat="1" ht="23.1" customHeight="1" x14ac:dyDescent="0.15">
      <c r="C218" s="19"/>
      <c r="E218" s="39"/>
      <c r="H218" s="14"/>
      <c r="I218" s="15"/>
      <c r="J218" s="16"/>
      <c r="K218" s="17"/>
      <c r="L218" s="17"/>
      <c r="M218" s="17"/>
      <c r="N218" s="17"/>
      <c r="O218" s="17"/>
      <c r="P218" s="17"/>
      <c r="Q218" s="17"/>
      <c r="R218" s="16"/>
      <c r="S218" s="14"/>
      <c r="T218" s="14"/>
      <c r="U218" s="22"/>
      <c r="V218" s="18"/>
      <c r="W218" s="18"/>
      <c r="X218" s="18"/>
    </row>
    <row r="219" spans="3:24" s="13" customFormat="1" ht="23.1" customHeight="1" x14ac:dyDescent="0.15">
      <c r="C219" s="19"/>
      <c r="E219" s="39"/>
      <c r="H219" s="14"/>
      <c r="I219" s="15"/>
      <c r="J219" s="16"/>
      <c r="K219" s="17"/>
      <c r="L219" s="17"/>
      <c r="M219" s="17"/>
      <c r="N219" s="17"/>
      <c r="O219" s="17"/>
      <c r="P219" s="17"/>
      <c r="Q219" s="17"/>
      <c r="R219" s="16"/>
      <c r="S219" s="14"/>
      <c r="T219" s="14"/>
      <c r="U219" s="22"/>
      <c r="V219" s="18"/>
      <c r="W219" s="18"/>
      <c r="X219" s="18"/>
    </row>
    <row r="220" spans="3:24" s="13" customFormat="1" ht="23.1" customHeight="1" x14ac:dyDescent="0.15">
      <c r="C220" s="19"/>
      <c r="E220" s="39"/>
      <c r="H220" s="14"/>
      <c r="I220" s="15"/>
      <c r="J220" s="16"/>
      <c r="K220" s="17"/>
      <c r="L220" s="17"/>
      <c r="M220" s="17"/>
      <c r="N220" s="17"/>
      <c r="O220" s="17"/>
      <c r="P220" s="17"/>
      <c r="Q220" s="17"/>
      <c r="R220" s="16"/>
      <c r="S220" s="14"/>
      <c r="T220" s="14"/>
      <c r="U220" s="22"/>
      <c r="V220" s="18"/>
      <c r="W220" s="18"/>
      <c r="X220" s="18"/>
    </row>
    <row r="221" spans="3:24" s="13" customFormat="1" ht="23.1" customHeight="1" x14ac:dyDescent="0.15">
      <c r="C221" s="19"/>
      <c r="E221" s="39"/>
      <c r="H221" s="14"/>
      <c r="I221" s="15"/>
      <c r="J221" s="16"/>
      <c r="K221" s="17"/>
      <c r="L221" s="17"/>
      <c r="M221" s="17"/>
      <c r="N221" s="17"/>
      <c r="O221" s="17"/>
      <c r="P221" s="17"/>
      <c r="Q221" s="17"/>
      <c r="R221" s="16"/>
      <c r="S221" s="14"/>
      <c r="T221" s="14"/>
      <c r="U221" s="22"/>
      <c r="V221" s="18"/>
      <c r="W221" s="18"/>
      <c r="X221" s="18"/>
    </row>
    <row r="222" spans="3:24" s="13" customFormat="1" ht="23.1" customHeight="1" x14ac:dyDescent="0.15">
      <c r="C222" s="19"/>
      <c r="E222" s="39"/>
      <c r="H222" s="14"/>
      <c r="I222" s="15"/>
      <c r="J222" s="16"/>
      <c r="K222" s="17"/>
      <c r="L222" s="17"/>
      <c r="M222" s="17"/>
      <c r="N222" s="17"/>
      <c r="O222" s="17"/>
      <c r="P222" s="17"/>
      <c r="Q222" s="17"/>
      <c r="R222" s="16"/>
      <c r="S222" s="14"/>
      <c r="T222" s="14"/>
      <c r="U222" s="22"/>
      <c r="V222" s="18"/>
      <c r="W222" s="18"/>
      <c r="X222" s="18"/>
    </row>
    <row r="223" spans="3:24" s="13" customFormat="1" ht="23.1" customHeight="1" x14ac:dyDescent="0.15">
      <c r="C223" s="19"/>
      <c r="E223" s="39"/>
      <c r="H223" s="14"/>
      <c r="I223" s="15"/>
      <c r="J223" s="16"/>
      <c r="K223" s="17"/>
      <c r="L223" s="17"/>
      <c r="M223" s="17"/>
      <c r="N223" s="17"/>
      <c r="O223" s="17"/>
      <c r="P223" s="17"/>
      <c r="Q223" s="17"/>
      <c r="R223" s="16"/>
      <c r="S223" s="14"/>
      <c r="T223" s="14"/>
      <c r="U223" s="22"/>
      <c r="V223" s="18"/>
      <c r="W223" s="18"/>
      <c r="X223" s="18"/>
    </row>
    <row r="224" spans="3:24" s="13" customFormat="1" ht="23.1" customHeight="1" x14ac:dyDescent="0.15">
      <c r="C224" s="19"/>
      <c r="E224" s="39"/>
      <c r="H224" s="14"/>
      <c r="I224" s="15"/>
      <c r="J224" s="16"/>
      <c r="K224" s="17"/>
      <c r="L224" s="17"/>
      <c r="M224" s="17"/>
      <c r="N224" s="17"/>
      <c r="O224" s="17"/>
      <c r="P224" s="17"/>
      <c r="Q224" s="17"/>
      <c r="R224" s="16"/>
      <c r="S224" s="14"/>
      <c r="T224" s="14"/>
      <c r="U224" s="22"/>
      <c r="V224" s="18"/>
      <c r="W224" s="18"/>
      <c r="X224" s="18"/>
    </row>
    <row r="225" spans="3:24" s="13" customFormat="1" ht="23.1" customHeight="1" x14ac:dyDescent="0.15">
      <c r="C225" s="19"/>
      <c r="E225" s="39"/>
      <c r="H225" s="14"/>
      <c r="I225" s="15"/>
      <c r="J225" s="16"/>
      <c r="K225" s="17"/>
      <c r="L225" s="17"/>
      <c r="M225" s="17"/>
      <c r="N225" s="17"/>
      <c r="O225" s="17"/>
      <c r="P225" s="17"/>
      <c r="Q225" s="17"/>
      <c r="R225" s="16"/>
      <c r="S225" s="14"/>
      <c r="T225" s="14"/>
      <c r="U225" s="22"/>
      <c r="V225" s="18"/>
      <c r="W225" s="18"/>
      <c r="X225" s="18"/>
    </row>
    <row r="226" spans="3:24" s="13" customFormat="1" ht="23.1" customHeight="1" x14ac:dyDescent="0.15">
      <c r="C226" s="19"/>
      <c r="E226" s="39"/>
      <c r="H226" s="14"/>
      <c r="I226" s="15"/>
      <c r="J226" s="16"/>
      <c r="K226" s="17"/>
      <c r="L226" s="17"/>
      <c r="M226" s="17"/>
      <c r="N226" s="17"/>
      <c r="O226" s="17"/>
      <c r="P226" s="17"/>
      <c r="Q226" s="17"/>
      <c r="R226" s="16"/>
      <c r="S226" s="14"/>
      <c r="T226" s="14"/>
      <c r="U226" s="22"/>
      <c r="V226" s="18"/>
      <c r="W226" s="18"/>
      <c r="X226" s="18"/>
    </row>
    <row r="227" spans="3:24" s="13" customFormat="1" ht="23.1" customHeight="1" x14ac:dyDescent="0.15">
      <c r="C227" s="19"/>
      <c r="E227" s="39"/>
      <c r="H227" s="14"/>
      <c r="I227" s="15"/>
      <c r="J227" s="16"/>
      <c r="K227" s="17"/>
      <c r="L227" s="17"/>
      <c r="M227" s="17"/>
      <c r="N227" s="17"/>
      <c r="O227" s="17"/>
      <c r="P227" s="17"/>
      <c r="Q227" s="17"/>
      <c r="R227" s="16"/>
      <c r="S227" s="14"/>
      <c r="T227" s="14"/>
      <c r="U227" s="22"/>
      <c r="V227" s="18"/>
      <c r="W227" s="18"/>
      <c r="X227" s="18"/>
    </row>
    <row r="228" spans="3:24" s="13" customFormat="1" ht="23.1" customHeight="1" x14ac:dyDescent="0.15">
      <c r="C228" s="19"/>
      <c r="E228" s="39"/>
      <c r="H228" s="14"/>
      <c r="I228" s="15"/>
      <c r="J228" s="16"/>
      <c r="K228" s="17"/>
      <c r="L228" s="17"/>
      <c r="M228" s="17"/>
      <c r="N228" s="17"/>
      <c r="O228" s="17"/>
      <c r="P228" s="17"/>
      <c r="Q228" s="17"/>
      <c r="R228" s="16"/>
      <c r="S228" s="14"/>
      <c r="T228" s="14"/>
      <c r="U228" s="22"/>
      <c r="V228" s="18"/>
      <c r="W228" s="18"/>
      <c r="X228" s="18"/>
    </row>
    <row r="229" spans="3:24" s="13" customFormat="1" ht="23.1" customHeight="1" x14ac:dyDescent="0.15">
      <c r="C229" s="19"/>
      <c r="E229" s="39"/>
      <c r="H229" s="14"/>
      <c r="I229" s="15"/>
      <c r="J229" s="16"/>
      <c r="K229" s="17"/>
      <c r="L229" s="17"/>
      <c r="M229" s="17"/>
      <c r="N229" s="17"/>
      <c r="O229" s="17"/>
      <c r="P229" s="17"/>
      <c r="Q229" s="17"/>
      <c r="R229" s="16"/>
      <c r="S229" s="14"/>
      <c r="T229" s="14"/>
      <c r="U229" s="22"/>
      <c r="V229" s="18"/>
      <c r="W229" s="18"/>
      <c r="X229" s="18"/>
    </row>
    <row r="230" spans="3:24" s="13" customFormat="1" ht="23.1" customHeight="1" x14ac:dyDescent="0.15">
      <c r="C230" s="19"/>
      <c r="E230" s="39"/>
      <c r="H230" s="14"/>
      <c r="I230" s="15"/>
      <c r="J230" s="16"/>
      <c r="K230" s="17"/>
      <c r="L230" s="17"/>
      <c r="M230" s="17"/>
      <c r="N230" s="17"/>
      <c r="O230" s="17"/>
      <c r="P230" s="17"/>
      <c r="Q230" s="17"/>
      <c r="R230" s="16"/>
      <c r="S230" s="14"/>
      <c r="T230" s="14"/>
      <c r="U230" s="22"/>
      <c r="V230" s="18"/>
      <c r="W230" s="18"/>
      <c r="X230" s="18"/>
    </row>
    <row r="231" spans="3:24" s="13" customFormat="1" ht="23.1" customHeight="1" x14ac:dyDescent="0.15">
      <c r="C231" s="19"/>
      <c r="E231" s="39"/>
      <c r="H231" s="14"/>
      <c r="I231" s="15"/>
      <c r="J231" s="16"/>
      <c r="K231" s="17"/>
      <c r="L231" s="17"/>
      <c r="M231" s="17"/>
      <c r="N231" s="17"/>
      <c r="O231" s="17"/>
      <c r="P231" s="17"/>
      <c r="Q231" s="17"/>
      <c r="R231" s="16"/>
      <c r="S231" s="14"/>
      <c r="T231" s="14"/>
      <c r="U231" s="22"/>
      <c r="V231" s="18"/>
      <c r="W231" s="18"/>
      <c r="X231" s="18"/>
    </row>
    <row r="232" spans="3:24" s="13" customFormat="1" ht="23.1" customHeight="1" x14ac:dyDescent="0.15">
      <c r="C232" s="19"/>
      <c r="E232" s="39"/>
      <c r="H232" s="14"/>
      <c r="I232" s="15"/>
      <c r="J232" s="16"/>
      <c r="K232" s="17"/>
      <c r="L232" s="17"/>
      <c r="M232" s="17"/>
      <c r="N232" s="17"/>
      <c r="O232" s="17"/>
      <c r="P232" s="17"/>
      <c r="Q232" s="17"/>
      <c r="R232" s="16"/>
      <c r="S232" s="14"/>
      <c r="T232" s="14"/>
      <c r="U232" s="22"/>
      <c r="V232" s="18"/>
      <c r="W232" s="18"/>
      <c r="X232" s="18"/>
    </row>
    <row r="233" spans="3:24" s="13" customFormat="1" ht="23.1" customHeight="1" x14ac:dyDescent="0.15">
      <c r="C233" s="19"/>
      <c r="E233" s="39"/>
      <c r="H233" s="14"/>
      <c r="I233" s="15"/>
      <c r="J233" s="16"/>
      <c r="K233" s="17"/>
      <c r="L233" s="17"/>
      <c r="M233" s="17"/>
      <c r="N233" s="17"/>
      <c r="O233" s="17"/>
      <c r="P233" s="17"/>
      <c r="Q233" s="17"/>
      <c r="R233" s="16"/>
      <c r="S233" s="14"/>
      <c r="T233" s="14"/>
      <c r="U233" s="22"/>
      <c r="V233" s="18"/>
      <c r="W233" s="18"/>
      <c r="X233" s="18"/>
    </row>
    <row r="234" spans="3:24" s="13" customFormat="1" ht="23.1" customHeight="1" x14ac:dyDescent="0.15">
      <c r="C234" s="19"/>
      <c r="E234" s="39"/>
      <c r="H234" s="14"/>
      <c r="I234" s="15"/>
      <c r="J234" s="16"/>
      <c r="K234" s="17"/>
      <c r="L234" s="17"/>
      <c r="M234" s="17"/>
      <c r="N234" s="17"/>
      <c r="O234" s="17"/>
      <c r="P234" s="17"/>
      <c r="Q234" s="17"/>
      <c r="R234" s="16"/>
      <c r="S234" s="14"/>
      <c r="T234" s="14"/>
      <c r="U234" s="22"/>
      <c r="V234" s="18"/>
      <c r="W234" s="18"/>
      <c r="X234" s="18"/>
    </row>
    <row r="235" spans="3:24" s="13" customFormat="1" ht="23.1" customHeight="1" x14ac:dyDescent="0.15">
      <c r="C235" s="19"/>
      <c r="E235" s="39"/>
      <c r="H235" s="14"/>
      <c r="I235" s="15"/>
      <c r="J235" s="16"/>
      <c r="K235" s="17"/>
      <c r="L235" s="17"/>
      <c r="M235" s="17"/>
      <c r="N235" s="17"/>
      <c r="O235" s="17"/>
      <c r="P235" s="17"/>
      <c r="Q235" s="17"/>
      <c r="R235" s="16"/>
      <c r="S235" s="14"/>
      <c r="T235" s="14"/>
      <c r="U235" s="22"/>
      <c r="V235" s="18"/>
      <c r="W235" s="18"/>
      <c r="X235" s="18"/>
    </row>
    <row r="236" spans="3:24" s="13" customFormat="1" ht="23.1" customHeight="1" x14ac:dyDescent="0.15">
      <c r="C236" s="19"/>
      <c r="E236" s="39"/>
      <c r="H236" s="14"/>
      <c r="I236" s="15"/>
      <c r="J236" s="16"/>
      <c r="K236" s="17"/>
      <c r="L236" s="17"/>
      <c r="M236" s="17"/>
      <c r="N236" s="17"/>
      <c r="O236" s="17"/>
      <c r="P236" s="17"/>
      <c r="Q236" s="17"/>
      <c r="R236" s="16"/>
      <c r="S236" s="14"/>
      <c r="T236" s="14"/>
      <c r="U236" s="22"/>
      <c r="V236" s="18"/>
      <c r="W236" s="18"/>
      <c r="X236" s="18"/>
    </row>
    <row r="237" spans="3:24" s="13" customFormat="1" ht="23.1" customHeight="1" x14ac:dyDescent="0.15">
      <c r="C237" s="19"/>
      <c r="E237" s="39"/>
      <c r="H237" s="14"/>
      <c r="I237" s="15"/>
      <c r="J237" s="16"/>
      <c r="K237" s="17"/>
      <c r="L237" s="17"/>
      <c r="M237" s="17"/>
      <c r="N237" s="17"/>
      <c r="O237" s="17"/>
      <c r="P237" s="17"/>
      <c r="Q237" s="17"/>
      <c r="R237" s="16"/>
      <c r="S237" s="14"/>
      <c r="T237" s="14"/>
      <c r="U237" s="22"/>
      <c r="V237" s="18"/>
      <c r="W237" s="18"/>
      <c r="X237" s="18"/>
    </row>
    <row r="238" spans="3:24" s="13" customFormat="1" ht="23.1" customHeight="1" x14ac:dyDescent="0.15">
      <c r="C238" s="19"/>
      <c r="E238" s="39"/>
      <c r="H238" s="14"/>
      <c r="I238" s="15"/>
      <c r="J238" s="16"/>
      <c r="K238" s="17"/>
      <c r="L238" s="17"/>
      <c r="M238" s="17"/>
      <c r="N238" s="17"/>
      <c r="O238" s="17"/>
      <c r="P238" s="17"/>
      <c r="Q238" s="17"/>
      <c r="R238" s="16"/>
      <c r="S238" s="14"/>
      <c r="T238" s="14"/>
      <c r="U238" s="22"/>
      <c r="V238" s="18"/>
      <c r="W238" s="18"/>
      <c r="X238" s="18"/>
    </row>
    <row r="239" spans="3:24" s="13" customFormat="1" ht="23.1" customHeight="1" x14ac:dyDescent="0.15">
      <c r="C239" s="19"/>
      <c r="E239" s="39"/>
      <c r="H239" s="14"/>
      <c r="I239" s="15"/>
      <c r="J239" s="16"/>
      <c r="K239" s="17"/>
      <c r="L239" s="17"/>
      <c r="M239" s="17"/>
      <c r="N239" s="17"/>
      <c r="O239" s="17"/>
      <c r="P239" s="17"/>
      <c r="Q239" s="17"/>
      <c r="R239" s="16"/>
      <c r="S239" s="14"/>
      <c r="T239" s="14"/>
      <c r="U239" s="22"/>
      <c r="V239" s="18"/>
      <c r="W239" s="18"/>
      <c r="X239" s="18"/>
    </row>
    <row r="240" spans="3:24" s="13" customFormat="1" ht="23.1" customHeight="1" x14ac:dyDescent="0.15">
      <c r="C240" s="19"/>
      <c r="E240" s="39"/>
      <c r="H240" s="14"/>
      <c r="I240" s="15"/>
      <c r="J240" s="16"/>
      <c r="K240" s="17"/>
      <c r="L240" s="17"/>
      <c r="M240" s="17"/>
      <c r="N240" s="17"/>
      <c r="O240" s="17"/>
      <c r="P240" s="17"/>
      <c r="Q240" s="17"/>
      <c r="R240" s="16"/>
      <c r="S240" s="14"/>
      <c r="T240" s="14"/>
      <c r="U240" s="22"/>
      <c r="V240" s="18"/>
      <c r="W240" s="18"/>
      <c r="X240" s="18"/>
    </row>
    <row r="241" spans="3:24" s="13" customFormat="1" ht="23.1" customHeight="1" x14ac:dyDescent="0.15">
      <c r="C241" s="19"/>
      <c r="E241" s="39"/>
      <c r="H241" s="14"/>
      <c r="I241" s="15"/>
      <c r="J241" s="16"/>
      <c r="K241" s="17"/>
      <c r="L241" s="17"/>
      <c r="M241" s="17"/>
      <c r="N241" s="17"/>
      <c r="O241" s="17"/>
      <c r="P241" s="17"/>
      <c r="Q241" s="17"/>
      <c r="R241" s="16"/>
      <c r="S241" s="14"/>
      <c r="T241" s="14"/>
      <c r="U241" s="22"/>
      <c r="V241" s="18"/>
      <c r="W241" s="18"/>
      <c r="X241" s="18"/>
    </row>
    <row r="242" spans="3:24" s="13" customFormat="1" ht="23.1" customHeight="1" x14ac:dyDescent="0.15">
      <c r="C242" s="19"/>
      <c r="E242" s="39"/>
      <c r="H242" s="14"/>
      <c r="I242" s="15"/>
      <c r="J242" s="16"/>
      <c r="K242" s="17"/>
      <c r="L242" s="17"/>
      <c r="M242" s="17"/>
      <c r="N242" s="17"/>
      <c r="O242" s="17"/>
      <c r="P242" s="17"/>
      <c r="Q242" s="17"/>
      <c r="R242" s="16"/>
      <c r="S242" s="14"/>
      <c r="T242" s="14"/>
      <c r="U242" s="22"/>
      <c r="V242" s="18"/>
      <c r="W242" s="18"/>
      <c r="X242" s="18"/>
    </row>
    <row r="243" spans="3:24" s="13" customFormat="1" ht="23.1" customHeight="1" x14ac:dyDescent="0.15">
      <c r="C243" s="19"/>
      <c r="E243" s="39"/>
      <c r="H243" s="14"/>
      <c r="I243" s="15"/>
      <c r="J243" s="16"/>
      <c r="K243" s="17"/>
      <c r="L243" s="17"/>
      <c r="M243" s="17"/>
      <c r="N243" s="17"/>
      <c r="O243" s="17"/>
      <c r="P243" s="17"/>
      <c r="Q243" s="17"/>
      <c r="R243" s="16"/>
      <c r="S243" s="14"/>
      <c r="T243" s="14"/>
      <c r="U243" s="22"/>
      <c r="V243" s="18"/>
      <c r="W243" s="18"/>
      <c r="X243" s="18"/>
    </row>
    <row r="244" spans="3:24" s="13" customFormat="1" ht="23.1" customHeight="1" x14ac:dyDescent="0.15">
      <c r="C244" s="19"/>
      <c r="E244" s="39"/>
      <c r="H244" s="14"/>
      <c r="I244" s="15"/>
      <c r="J244" s="16"/>
      <c r="K244" s="17"/>
      <c r="L244" s="17"/>
      <c r="M244" s="17"/>
      <c r="N244" s="17"/>
      <c r="O244" s="17"/>
      <c r="P244" s="17"/>
      <c r="Q244" s="17"/>
      <c r="R244" s="16"/>
      <c r="S244" s="14"/>
      <c r="T244" s="14"/>
      <c r="U244" s="22"/>
      <c r="V244" s="18"/>
      <c r="W244" s="18"/>
      <c r="X244" s="18"/>
    </row>
  </sheetData>
  <autoFilter ref="A3:Y94"/>
  <mergeCells count="23">
    <mergeCell ref="AB2:AB3"/>
    <mergeCell ref="AA2:AA3"/>
    <mergeCell ref="X2:X3"/>
    <mergeCell ref="K2:P2"/>
    <mergeCell ref="Z2:Z3"/>
    <mergeCell ref="Y2:Y3"/>
    <mergeCell ref="W2:W3"/>
    <mergeCell ref="V2:V3"/>
    <mergeCell ref="A1:U1"/>
    <mergeCell ref="A2:A3"/>
    <mergeCell ref="B2:B3"/>
    <mergeCell ref="C2:C3"/>
    <mergeCell ref="R2:R3"/>
    <mergeCell ref="U2:U3"/>
    <mergeCell ref="D2:D3"/>
    <mergeCell ref="J2:J3"/>
    <mergeCell ref="G2:H2"/>
    <mergeCell ref="F2:F3"/>
    <mergeCell ref="I2:I3"/>
    <mergeCell ref="E2:E3"/>
    <mergeCell ref="Q2:Q3"/>
    <mergeCell ref="T2:T3"/>
    <mergeCell ref="S2:S3"/>
  </mergeCells>
  <phoneticPr fontId="2" type="noConversion"/>
  <printOptions horizontalCentered="1"/>
  <pageMargins left="0.31496062992125984" right="0.31496062992125984" top="0.61" bottom="0.56999999999999995" header="0.35433070866141736" footer="0.35433070866141736"/>
  <pageSetup paperSize="9" scale="92" orientation="portrait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19"/>
  <sheetViews>
    <sheetView showGridLines="0"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8" sqref="A8"/>
      <selection pane="bottomRight" sqref="A1:N1"/>
    </sheetView>
  </sheetViews>
  <sheetFormatPr defaultColWidth="8" defaultRowHeight="14.25" x14ac:dyDescent="0.15"/>
  <cols>
    <col min="1" max="1" width="3.77734375" style="51" customWidth="1"/>
    <col min="2" max="3" width="4.77734375" style="48" customWidth="1"/>
    <col min="4" max="4" width="7.77734375" style="52" customWidth="1"/>
    <col min="5" max="7" width="7.77734375" style="53" customWidth="1"/>
    <col min="8" max="8" width="7.44140625" style="53" customWidth="1"/>
    <col min="9" max="9" width="8.33203125" style="53" customWidth="1"/>
    <col min="10" max="10" width="14.44140625" style="54" customWidth="1"/>
    <col min="11" max="11" width="28.21875" style="54" customWidth="1"/>
    <col min="12" max="13" width="14.21875" style="54" customWidth="1"/>
    <col min="14" max="14" width="11.5546875" style="48" customWidth="1"/>
    <col min="15" max="16384" width="8" style="48"/>
  </cols>
  <sheetData>
    <row r="1" spans="1:14" ht="38.1" customHeight="1" x14ac:dyDescent="0.15">
      <c r="A1" s="107" t="s">
        <v>183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4" s="50" customFormat="1" ht="30.75" customHeight="1" x14ac:dyDescent="0.15">
      <c r="A2" s="70" t="s">
        <v>178</v>
      </c>
      <c r="B2" s="70"/>
      <c r="C2" s="70"/>
      <c r="D2" s="70"/>
      <c r="E2" s="70"/>
      <c r="F2" s="69"/>
      <c r="G2" s="69"/>
      <c r="H2" s="49"/>
      <c r="I2" s="49"/>
      <c r="J2" s="108"/>
      <c r="K2" s="108"/>
      <c r="L2" s="108"/>
      <c r="M2" s="108"/>
      <c r="N2" s="108"/>
    </row>
    <row r="3" spans="1:14" s="50" customFormat="1" ht="25.5" customHeight="1" x14ac:dyDescent="0.15">
      <c r="A3" s="101" t="s">
        <v>147</v>
      </c>
      <c r="B3" s="101" t="s">
        <v>183</v>
      </c>
      <c r="C3" s="101"/>
      <c r="D3" s="101"/>
      <c r="E3" s="101"/>
      <c r="F3" s="101"/>
      <c r="G3" s="101"/>
      <c r="H3" s="101"/>
      <c r="I3" s="101"/>
      <c r="J3" s="100" t="s">
        <v>153</v>
      </c>
      <c r="K3" s="100"/>
      <c r="L3" s="100" t="s">
        <v>179</v>
      </c>
      <c r="M3" s="100"/>
      <c r="N3" s="101" t="s">
        <v>15</v>
      </c>
    </row>
    <row r="4" spans="1:14" s="50" customFormat="1" ht="25.5" customHeight="1" x14ac:dyDescent="0.15">
      <c r="A4" s="101"/>
      <c r="B4" s="101" t="s">
        <v>193</v>
      </c>
      <c r="C4" s="101"/>
      <c r="D4" s="101"/>
      <c r="E4" s="101"/>
      <c r="F4" s="101" t="s">
        <v>186</v>
      </c>
      <c r="G4" s="101"/>
      <c r="H4" s="102" t="s">
        <v>150</v>
      </c>
      <c r="I4" s="102"/>
      <c r="J4" s="102" t="s">
        <v>152</v>
      </c>
      <c r="K4" s="102" t="s">
        <v>151</v>
      </c>
      <c r="L4" s="102" t="s">
        <v>181</v>
      </c>
      <c r="M4" s="102" t="s">
        <v>180</v>
      </c>
      <c r="N4" s="101"/>
    </row>
    <row r="5" spans="1:14" s="50" customFormat="1" ht="32.25" customHeight="1" x14ac:dyDescent="0.15">
      <c r="A5" s="101"/>
      <c r="B5" s="68" t="s">
        <v>148</v>
      </c>
      <c r="C5" s="68" t="s">
        <v>149</v>
      </c>
      <c r="D5" s="68" t="s">
        <v>184</v>
      </c>
      <c r="E5" s="56" t="s">
        <v>185</v>
      </c>
      <c r="F5" s="56" t="s">
        <v>189</v>
      </c>
      <c r="G5" s="56" t="s">
        <v>187</v>
      </c>
      <c r="H5" s="56" t="s">
        <v>190</v>
      </c>
      <c r="I5" s="56" t="s">
        <v>188</v>
      </c>
      <c r="J5" s="102"/>
      <c r="K5" s="102"/>
      <c r="L5" s="102"/>
      <c r="M5" s="102"/>
      <c r="N5" s="101"/>
    </row>
    <row r="6" spans="1:14" s="55" customFormat="1" ht="24.95" customHeight="1" x14ac:dyDescent="0.15">
      <c r="A6" s="58">
        <v>1</v>
      </c>
      <c r="B6" s="58" t="s">
        <v>156</v>
      </c>
      <c r="C6" s="58" t="s">
        <v>155</v>
      </c>
      <c r="D6" s="59" t="s">
        <v>157</v>
      </c>
      <c r="E6" s="61" t="s">
        <v>158</v>
      </c>
      <c r="F6" s="71" t="s">
        <v>191</v>
      </c>
      <c r="G6" s="60" t="s">
        <v>191</v>
      </c>
      <c r="H6" s="72">
        <v>89</v>
      </c>
      <c r="I6" s="72">
        <v>89</v>
      </c>
      <c r="J6" s="63" t="s">
        <v>201</v>
      </c>
      <c r="K6" s="62" t="s">
        <v>202</v>
      </c>
      <c r="L6" s="63"/>
      <c r="M6" s="63"/>
      <c r="N6" s="64"/>
    </row>
    <row r="7" spans="1:14" s="55" customFormat="1" ht="24.95" customHeight="1" x14ac:dyDescent="0.15">
      <c r="A7" s="58">
        <v>2</v>
      </c>
      <c r="B7" s="58" t="s">
        <v>156</v>
      </c>
      <c r="C7" s="58" t="s">
        <v>155</v>
      </c>
      <c r="D7" s="59" t="s">
        <v>159</v>
      </c>
      <c r="E7" s="61" t="s">
        <v>160</v>
      </c>
      <c r="F7" s="71" t="s">
        <v>191</v>
      </c>
      <c r="G7" s="60" t="s">
        <v>191</v>
      </c>
      <c r="H7" s="72">
        <v>31</v>
      </c>
      <c r="I7" s="72">
        <v>31</v>
      </c>
      <c r="J7" s="63" t="s">
        <v>201</v>
      </c>
      <c r="K7" s="62" t="s">
        <v>202</v>
      </c>
      <c r="L7" s="63"/>
      <c r="M7" s="63"/>
      <c r="N7" s="64"/>
    </row>
    <row r="8" spans="1:14" s="55" customFormat="1" ht="24.95" customHeight="1" x14ac:dyDescent="0.15">
      <c r="A8" s="109">
        <v>3</v>
      </c>
      <c r="B8" s="109" t="s">
        <v>154</v>
      </c>
      <c r="C8" s="109" t="s">
        <v>155</v>
      </c>
      <c r="D8" s="112" t="s">
        <v>161</v>
      </c>
      <c r="E8" s="111" t="s">
        <v>162</v>
      </c>
      <c r="F8" s="110" t="s">
        <v>192</v>
      </c>
      <c r="G8" s="103" t="s">
        <v>192</v>
      </c>
      <c r="H8" s="105">
        <v>184</v>
      </c>
      <c r="I8" s="72" t="s">
        <v>196</v>
      </c>
      <c r="J8" s="63" t="s">
        <v>210</v>
      </c>
      <c r="K8" s="62" t="s">
        <v>203</v>
      </c>
      <c r="L8" s="106" t="s">
        <v>208</v>
      </c>
      <c r="M8" s="106" t="s">
        <v>209</v>
      </c>
      <c r="N8" s="104" t="s">
        <v>182</v>
      </c>
    </row>
    <row r="9" spans="1:14" s="55" customFormat="1" ht="24.95" customHeight="1" x14ac:dyDescent="0.15">
      <c r="A9" s="109"/>
      <c r="B9" s="109"/>
      <c r="C9" s="109"/>
      <c r="D9" s="112"/>
      <c r="E9" s="111"/>
      <c r="F9" s="110"/>
      <c r="G9" s="103"/>
      <c r="H9" s="105"/>
      <c r="I9" s="72" t="s">
        <v>196</v>
      </c>
      <c r="J9" s="63" t="s">
        <v>211</v>
      </c>
      <c r="K9" s="62" t="s">
        <v>204</v>
      </c>
      <c r="L9" s="106"/>
      <c r="M9" s="106"/>
      <c r="N9" s="104"/>
    </row>
    <row r="10" spans="1:14" s="55" customFormat="1" ht="24.95" customHeight="1" x14ac:dyDescent="0.15">
      <c r="A10" s="109"/>
      <c r="B10" s="109"/>
      <c r="C10" s="109"/>
      <c r="D10" s="112"/>
      <c r="E10" s="111"/>
      <c r="F10" s="110"/>
      <c r="G10" s="103"/>
      <c r="H10" s="105"/>
      <c r="I10" s="72" t="s">
        <v>196</v>
      </c>
      <c r="J10" s="63" t="s">
        <v>211</v>
      </c>
      <c r="K10" s="62" t="s">
        <v>205</v>
      </c>
      <c r="L10" s="106"/>
      <c r="M10" s="106"/>
      <c r="N10" s="104"/>
    </row>
    <row r="11" spans="1:14" s="55" customFormat="1" ht="24.95" customHeight="1" x14ac:dyDescent="0.15">
      <c r="A11" s="109"/>
      <c r="B11" s="109"/>
      <c r="C11" s="109"/>
      <c r="D11" s="112"/>
      <c r="E11" s="111"/>
      <c r="F11" s="110"/>
      <c r="G11" s="103"/>
      <c r="H11" s="105"/>
      <c r="I11" s="72" t="s">
        <v>196</v>
      </c>
      <c r="J11" s="63" t="s">
        <v>212</v>
      </c>
      <c r="K11" s="62" t="s">
        <v>206</v>
      </c>
      <c r="L11" s="106"/>
      <c r="M11" s="106"/>
      <c r="N11" s="104"/>
    </row>
    <row r="12" spans="1:14" s="55" customFormat="1" ht="24.95" customHeight="1" x14ac:dyDescent="0.15">
      <c r="A12" s="58">
        <v>4</v>
      </c>
      <c r="B12" s="58" t="s">
        <v>154</v>
      </c>
      <c r="C12" s="58" t="s">
        <v>163</v>
      </c>
      <c r="D12" s="59" t="s">
        <v>164</v>
      </c>
      <c r="E12" s="61" t="s">
        <v>165</v>
      </c>
      <c r="F12" s="71" t="s">
        <v>192</v>
      </c>
      <c r="G12" s="60" t="s">
        <v>192</v>
      </c>
      <c r="H12" s="72">
        <v>101</v>
      </c>
      <c r="I12" s="72">
        <v>101</v>
      </c>
      <c r="J12" s="63" t="s">
        <v>213</v>
      </c>
      <c r="K12" s="62" t="s">
        <v>219</v>
      </c>
      <c r="L12" s="63"/>
      <c r="M12" s="63"/>
      <c r="N12" s="64"/>
    </row>
    <row r="13" spans="1:14" s="55" customFormat="1" ht="26.25" customHeight="1" x14ac:dyDescent="0.15">
      <c r="A13" s="58">
        <v>5</v>
      </c>
      <c r="B13" s="58" t="s">
        <v>154</v>
      </c>
      <c r="C13" s="58" t="s">
        <v>166</v>
      </c>
      <c r="D13" s="59" t="s">
        <v>174</v>
      </c>
      <c r="E13" s="61" t="s">
        <v>174</v>
      </c>
      <c r="F13" s="71" t="s">
        <v>192</v>
      </c>
      <c r="G13" s="60" t="s">
        <v>194</v>
      </c>
      <c r="H13" s="72">
        <v>23</v>
      </c>
      <c r="I13" s="72">
        <v>23</v>
      </c>
      <c r="J13" s="63" t="s">
        <v>200</v>
      </c>
      <c r="K13" s="62"/>
      <c r="L13" s="63" t="s">
        <v>207</v>
      </c>
      <c r="M13" s="63"/>
      <c r="N13" s="64"/>
    </row>
    <row r="14" spans="1:14" s="55" customFormat="1" ht="24.95" customHeight="1" x14ac:dyDescent="0.15">
      <c r="A14" s="58">
        <v>6</v>
      </c>
      <c r="B14" s="58" t="s">
        <v>154</v>
      </c>
      <c r="C14" s="58" t="s">
        <v>166</v>
      </c>
      <c r="D14" s="59" t="s">
        <v>175</v>
      </c>
      <c r="E14" s="61" t="s">
        <v>175</v>
      </c>
      <c r="F14" s="71" t="s">
        <v>194</v>
      </c>
      <c r="G14" s="60" t="s">
        <v>194</v>
      </c>
      <c r="H14" s="72">
        <v>7</v>
      </c>
      <c r="I14" s="72">
        <v>7</v>
      </c>
      <c r="J14" s="63" t="s">
        <v>214</v>
      </c>
      <c r="K14" s="62" t="s">
        <v>217</v>
      </c>
      <c r="L14" s="63"/>
      <c r="M14" s="63"/>
      <c r="N14" s="64"/>
    </row>
    <row r="15" spans="1:14" s="55" customFormat="1" ht="24.95" customHeight="1" x14ac:dyDescent="0.15">
      <c r="A15" s="58">
        <v>7</v>
      </c>
      <c r="B15" s="58" t="s">
        <v>154</v>
      </c>
      <c r="C15" s="58" t="s">
        <v>166</v>
      </c>
      <c r="D15" s="59" t="s">
        <v>167</v>
      </c>
      <c r="E15" s="61" t="s">
        <v>168</v>
      </c>
      <c r="F15" s="71" t="s">
        <v>192</v>
      </c>
      <c r="G15" s="60" t="s">
        <v>192</v>
      </c>
      <c r="H15" s="72">
        <v>581</v>
      </c>
      <c r="I15" s="72" t="s">
        <v>197</v>
      </c>
      <c r="J15" s="63" t="s">
        <v>215</v>
      </c>
      <c r="K15" s="62" t="s">
        <v>218</v>
      </c>
      <c r="L15" s="63"/>
      <c r="M15" s="63"/>
      <c r="N15" s="64"/>
    </row>
    <row r="16" spans="1:14" s="55" customFormat="1" ht="24.95" customHeight="1" x14ac:dyDescent="0.15">
      <c r="A16" s="58">
        <v>8</v>
      </c>
      <c r="B16" s="58" t="s">
        <v>154</v>
      </c>
      <c r="C16" s="58" t="s">
        <v>166</v>
      </c>
      <c r="D16" s="59" t="s">
        <v>176</v>
      </c>
      <c r="E16" s="61" t="s">
        <v>177</v>
      </c>
      <c r="F16" s="71" t="s">
        <v>195</v>
      </c>
      <c r="G16" s="60" t="s">
        <v>195</v>
      </c>
      <c r="H16" s="72">
        <v>66</v>
      </c>
      <c r="I16" s="72">
        <v>66</v>
      </c>
      <c r="J16" s="63" t="s">
        <v>216</v>
      </c>
      <c r="K16" s="62" t="s">
        <v>220</v>
      </c>
      <c r="L16" s="63"/>
      <c r="M16" s="63"/>
      <c r="N16" s="64"/>
    </row>
    <row r="17" spans="1:14" s="55" customFormat="1" ht="24.95" customHeight="1" x14ac:dyDescent="0.15">
      <c r="A17" s="58">
        <v>9</v>
      </c>
      <c r="B17" s="58" t="s">
        <v>154</v>
      </c>
      <c r="C17" s="58" t="s">
        <v>166</v>
      </c>
      <c r="D17" s="59" t="s">
        <v>169</v>
      </c>
      <c r="E17" s="61" t="s">
        <v>170</v>
      </c>
      <c r="F17" s="71" t="s">
        <v>192</v>
      </c>
      <c r="G17" s="60" t="s">
        <v>192</v>
      </c>
      <c r="H17" s="72">
        <v>146</v>
      </c>
      <c r="I17" s="72" t="s">
        <v>198</v>
      </c>
      <c r="J17" s="63" t="s">
        <v>215</v>
      </c>
      <c r="K17" s="62" t="s">
        <v>218</v>
      </c>
      <c r="L17" s="63"/>
      <c r="M17" s="63"/>
      <c r="N17" s="64"/>
    </row>
    <row r="18" spans="1:14" s="55" customFormat="1" ht="24.95" customHeight="1" x14ac:dyDescent="0.15">
      <c r="A18" s="65">
        <v>10</v>
      </c>
      <c r="B18" s="65" t="s">
        <v>171</v>
      </c>
      <c r="C18" s="65" t="s">
        <v>166</v>
      </c>
      <c r="D18" s="66" t="s">
        <v>172</v>
      </c>
      <c r="E18" s="67" t="s">
        <v>173</v>
      </c>
      <c r="F18" s="71" t="s">
        <v>192</v>
      </c>
      <c r="G18" s="57" t="s">
        <v>192</v>
      </c>
      <c r="H18" s="73">
        <v>1</v>
      </c>
      <c r="I18" s="73" t="s">
        <v>199</v>
      </c>
      <c r="J18" s="63" t="s">
        <v>215</v>
      </c>
      <c r="K18" s="62" t="s">
        <v>218</v>
      </c>
      <c r="L18" s="63"/>
      <c r="M18" s="63"/>
      <c r="N18" s="64"/>
    </row>
    <row r="19" spans="1:14" x14ac:dyDescent="0.15">
      <c r="I19" s="48"/>
    </row>
  </sheetData>
  <mergeCells count="25">
    <mergeCell ref="N8:N11"/>
    <mergeCell ref="H8:H11"/>
    <mergeCell ref="M8:M11"/>
    <mergeCell ref="L8:L11"/>
    <mergeCell ref="A1:N1"/>
    <mergeCell ref="J2:N2"/>
    <mergeCell ref="J3:K3"/>
    <mergeCell ref="N3:N5"/>
    <mergeCell ref="A8:A11"/>
    <mergeCell ref="F8:F11"/>
    <mergeCell ref="E8:E11"/>
    <mergeCell ref="A3:A5"/>
    <mergeCell ref="B8:B11"/>
    <mergeCell ref="C8:C11"/>
    <mergeCell ref="D8:D11"/>
    <mergeCell ref="B3:I3"/>
    <mergeCell ref="L3:M3"/>
    <mergeCell ref="F4:G4"/>
    <mergeCell ref="H4:I4"/>
    <mergeCell ref="G8:G11"/>
    <mergeCell ref="B4:E4"/>
    <mergeCell ref="J4:J5"/>
    <mergeCell ref="K4:K5"/>
    <mergeCell ref="L4:L5"/>
    <mergeCell ref="M4:M5"/>
  </mergeCells>
  <phoneticPr fontId="27" type="noConversion"/>
  <pageMargins left="0.23622047244094491" right="3.937007874015748E-2" top="0.74803149606299213" bottom="0.74803149606299213" header="0.31496062992125984" footer="0.31496062992125984"/>
  <pageSetup paperSize="9" scale="87" fitToHeight="0" orientation="landscape" horizontalDpi="300" verticalDpi="300" r:id="rId1"/>
  <headerFooter alignWithMargins="0">
    <oddHeader xml:space="preserve">&amp;L&amp;"양재꽃게체M,굵게"&amp;H
</oddHeader>
    <oddFooter xml:space="preserve">&amp;C&amp;"굴림체,보통"&amp;10  -&amp;P--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토지산출근거(국공유지포함)</vt:lpstr>
      <vt:lpstr>토지</vt:lpstr>
      <vt:lpstr>토지!Print_Area</vt:lpstr>
      <vt:lpstr>'토지산출근거(국공유지포함)'!Print_Area</vt:lpstr>
      <vt:lpstr>토지!Print_Titles</vt:lpstr>
      <vt:lpstr>'토지산출근거(국공유지포함)'!Print_Titles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2794</dc:creator>
  <cp:lastModifiedBy>New</cp:lastModifiedBy>
  <cp:lastPrinted>2021-01-04T03:52:19Z</cp:lastPrinted>
  <dcterms:created xsi:type="dcterms:W3CDTF">2007-08-31T08:46:05Z</dcterms:created>
  <dcterms:modified xsi:type="dcterms:W3CDTF">2021-05-17T02:32:34Z</dcterms:modified>
</cp:coreProperties>
</file>