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보상\8. 임실 쉰재 위험도로 개선사업\"/>
    </mc:Choice>
  </mc:AlternateContent>
  <bookViews>
    <workbookView xWindow="3120" yWindow="600" windowWidth="14400" windowHeight="15600"/>
  </bookViews>
  <sheets>
    <sheet name="용지조서" sheetId="2" r:id="rId1"/>
  </sheets>
  <definedNames>
    <definedName name="_xlnm._FilterDatabase" localSheetId="0" hidden="1">용지조서!$A$3:$IU$15</definedName>
    <definedName name="_xlnm.Print_Area" localSheetId="0">용지조서!$A$1:$N$13</definedName>
    <definedName name="_xlnm.Print_Titles" localSheetId="0">용지조서!$1:$3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5" i="2" l="1"/>
  <c r="Q5" i="2" s="1"/>
  <c r="S5" i="2"/>
  <c r="P6" i="2"/>
  <c r="Q6" i="2" s="1"/>
  <c r="R6" i="2"/>
  <c r="S6" i="2"/>
  <c r="P7" i="2"/>
  <c r="R7" i="2" s="1"/>
  <c r="S7" i="2"/>
  <c r="P8" i="2"/>
  <c r="Q8" i="2" s="1"/>
  <c r="S8" i="2"/>
  <c r="P9" i="2"/>
  <c r="Q9" i="2" s="1"/>
  <c r="S9" i="2"/>
  <c r="P10" i="2"/>
  <c r="Q10" i="2" s="1"/>
  <c r="S10" i="2"/>
  <c r="P11" i="2"/>
  <c r="Q11" i="2" s="1"/>
  <c r="R11" i="2"/>
  <c r="S11" i="2"/>
  <c r="P12" i="2"/>
  <c r="R12" i="2" s="1"/>
  <c r="S12" i="2"/>
  <c r="P13" i="2"/>
  <c r="Q13" i="2" s="1"/>
  <c r="S13" i="2"/>
  <c r="P14" i="2"/>
  <c r="Q14" i="2" s="1"/>
  <c r="S14" i="2"/>
  <c r="K5" i="2"/>
  <c r="K6" i="2"/>
  <c r="K7" i="2"/>
  <c r="K8" i="2"/>
  <c r="K9" i="2"/>
  <c r="K10" i="2"/>
  <c r="K11" i="2"/>
  <c r="K12" i="2"/>
  <c r="K13" i="2"/>
  <c r="K14" i="2"/>
  <c r="R14" i="2" l="1"/>
  <c r="R9" i="2"/>
  <c r="R10" i="2"/>
  <c r="Q12" i="2"/>
  <c r="Q7" i="2"/>
  <c r="R13" i="2"/>
  <c r="R5" i="2"/>
  <c r="R8" i="2"/>
  <c r="K4" i="2"/>
  <c r="O15" i="2" l="1"/>
  <c r="I15" i="2"/>
  <c r="J15" i="2"/>
  <c r="K15" i="2" l="1"/>
  <c r="S4" i="2" l="1"/>
  <c r="T10" i="2" l="1"/>
  <c r="T14" i="2"/>
  <c r="T12" i="2"/>
  <c r="T6" i="2"/>
  <c r="T5" i="2"/>
  <c r="T11" i="2"/>
  <c r="T7" i="2"/>
  <c r="T9" i="2"/>
  <c r="T8" i="2"/>
  <c r="T13" i="2"/>
  <c r="T4" i="2"/>
  <c r="X16" i="2" l="1"/>
  <c r="P4" i="2"/>
  <c r="Q4" i="2" s="1"/>
  <c r="R4" i="2" l="1"/>
</calcChain>
</file>

<file path=xl/sharedStrings.xml><?xml version="1.0" encoding="utf-8"?>
<sst xmlns="http://schemas.openxmlformats.org/spreadsheetml/2006/main" count="115" uniqueCount="51">
  <si>
    <t>번호</t>
    <phoneticPr fontId="2" type="noConversion"/>
  </si>
  <si>
    <t>토   지   소   재   지</t>
  </si>
  <si>
    <t>지목</t>
    <phoneticPr fontId="2" type="noConversion"/>
  </si>
  <si>
    <t>지적면적</t>
    <phoneticPr fontId="2" type="noConversion"/>
  </si>
  <si>
    <t>등 기 부 등 본</t>
    <phoneticPr fontId="2" type="noConversion"/>
  </si>
  <si>
    <t>비   고</t>
    <phoneticPr fontId="2" type="noConversion"/>
  </si>
  <si>
    <t>도</t>
    <phoneticPr fontId="2" type="noConversion"/>
  </si>
  <si>
    <t>시.군</t>
    <phoneticPr fontId="2" type="noConversion"/>
  </si>
  <si>
    <t>(㎡)</t>
    <phoneticPr fontId="2" type="noConversion"/>
  </si>
  <si>
    <t>성   명</t>
  </si>
  <si>
    <t>주     소</t>
    <phoneticPr fontId="2" type="noConversion"/>
  </si>
  <si>
    <t>필지</t>
    <phoneticPr fontId="2" type="noConversion"/>
  </si>
  <si>
    <t>면적</t>
    <phoneticPr fontId="2" type="noConversion"/>
  </si>
  <si>
    <t>전북</t>
    <phoneticPr fontId="2" type="noConversion"/>
  </si>
  <si>
    <t>계</t>
    <phoneticPr fontId="2" type="noConversion"/>
  </si>
  <si>
    <t>지번</t>
    <phoneticPr fontId="2" type="noConversion"/>
  </si>
  <si>
    <t>중복확인</t>
    <phoneticPr fontId="2" type="noConversion"/>
  </si>
  <si>
    <t>편입면적</t>
    <phoneticPr fontId="2" type="noConversion"/>
  </si>
  <si>
    <t>잔여면적</t>
    <phoneticPr fontId="2" type="noConversion"/>
  </si>
  <si>
    <t xml:space="preserve">편  입  용  지  조  서  </t>
    <phoneticPr fontId="2" type="noConversion"/>
  </si>
  <si>
    <t>리</t>
    <phoneticPr fontId="2" type="noConversion"/>
  </si>
  <si>
    <t>면</t>
    <phoneticPr fontId="2" type="noConversion"/>
  </si>
  <si>
    <t>임</t>
  </si>
  <si>
    <t>임실</t>
    <phoneticPr fontId="2" type="noConversion"/>
  </si>
  <si>
    <t>현곡</t>
    <phoneticPr fontId="2" type="noConversion"/>
  </si>
  <si>
    <t>산73</t>
  </si>
  <si>
    <t>산73-1</t>
  </si>
  <si>
    <t>산73-2</t>
  </si>
  <si>
    <t>산74</t>
  </si>
  <si>
    <t>산74-1</t>
  </si>
  <si>
    <t>산74-3</t>
  </si>
  <si>
    <t>산75</t>
  </si>
  <si>
    <t>산75-1</t>
  </si>
  <si>
    <t>산76</t>
  </si>
  <si>
    <t>산302</t>
  </si>
  <si>
    <t>답</t>
  </si>
  <si>
    <t>도</t>
  </si>
  <si>
    <t>국(건설부)</t>
  </si>
  <si>
    <t>임실군</t>
  </si>
  <si>
    <t>문현</t>
  </si>
  <si>
    <t>문을</t>
  </si>
  <si>
    <t>김동천</t>
  </si>
  <si>
    <t>-</t>
  </si>
  <si>
    <t>서울시 은평구 구산동 178-9</t>
  </si>
  <si>
    <t>경기도 고양시 덕양구 성사동 727</t>
  </si>
  <si>
    <t>전주시 완산구 전동3가 70-1</t>
  </si>
  <si>
    <t>당초</t>
    <phoneticPr fontId="2" type="noConversion"/>
  </si>
  <si>
    <t>확정</t>
    <phoneticPr fontId="2" type="noConversion"/>
  </si>
  <si>
    <t>산75-4</t>
    <phoneticPr fontId="2" type="noConversion"/>
  </si>
  <si>
    <t>산75-5</t>
    <phoneticPr fontId="2" type="noConversion"/>
  </si>
  <si>
    <t>산76-5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</si>
</sst>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 "/>
    <numFmt numFmtId="178" formatCode="#,##0.0_ "/>
    <numFmt numFmtId="179" formatCode="_-* #,##0.0_-;\-* #,##0.0_-;_-* &quot;-&quot;_-;_-@_-"/>
    <numFmt numFmtId="180" formatCode="0_ "/>
  </numFmts>
  <fonts count="9" x14ac:knownFonts="1">
    <font>
      <sz val="11"/>
      <color theme="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9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0"/>
      <name val="굴림"/>
      <family val="3"/>
      <charset val="129"/>
    </font>
    <font>
      <sz val="10"/>
      <name val="바탕체"/>
      <family val="1"/>
      <charset val="129"/>
    </font>
    <font>
      <sz val="9"/>
      <color rgb="FF000000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</borders>
  <cellStyleXfs count="5">
    <xf numFmtId="0" fontId="0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46">
    <xf numFmtId="0" fontId="0" fillId="0" borderId="0" xfId="0">
      <alignment vertical="center"/>
    </xf>
    <xf numFmtId="176" fontId="3" fillId="0" borderId="0" xfId="0" applyNumberFormat="1" applyFont="1" applyFill="1" applyAlignment="1"/>
    <xf numFmtId="176" fontId="3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/>
    <xf numFmtId="176" fontId="4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vertical="center" wrapText="1"/>
    </xf>
    <xf numFmtId="180" fontId="4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41" fontId="4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/>
    </xf>
    <xf numFmtId="179" fontId="3" fillId="0" borderId="0" xfId="0" applyNumberFormat="1" applyFont="1" applyFill="1" applyAlignment="1">
      <alignment vertical="center"/>
    </xf>
    <xf numFmtId="180" fontId="4" fillId="0" borderId="0" xfId="1" applyNumberFormat="1" applyFont="1" applyFill="1" applyBorder="1" applyAlignment="1" applyProtection="1">
      <alignment horizontal="center" vertical="center"/>
      <protection locked="0"/>
    </xf>
    <xf numFmtId="176" fontId="3" fillId="0" borderId="0" xfId="0" applyNumberFormat="1" applyFont="1" applyFill="1" applyAlignment="1">
      <alignment horizontal="left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/>
    </xf>
    <xf numFmtId="179" fontId="4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/>
    <xf numFmtId="176" fontId="3" fillId="0" borderId="0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/>
    </xf>
    <xf numFmtId="49" fontId="7" fillId="0" borderId="0" xfId="4" applyNumberFormat="1" applyFont="1" applyFill="1" applyBorder="1" applyAlignment="1">
      <alignment horizontal="center" vertical="center" shrinkToFit="1"/>
    </xf>
    <xf numFmtId="176" fontId="4" fillId="0" borderId="0" xfId="0" applyNumberFormat="1" applyFont="1" applyFill="1" applyBorder="1" applyAlignment="1">
      <alignment vertical="center"/>
    </xf>
    <xf numFmtId="176" fontId="4" fillId="0" borderId="0" xfId="0" applyNumberFormat="1" applyFont="1" applyFill="1" applyBorder="1" applyAlignment="1"/>
    <xf numFmtId="176" fontId="3" fillId="0" borderId="0" xfId="0" applyNumberFormat="1" applyFont="1" applyFill="1" applyBorder="1" applyAlignment="1">
      <alignment horizontal="center"/>
    </xf>
    <xf numFmtId="176" fontId="4" fillId="2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3" fontId="8" fillId="0" borderId="5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top"/>
    </xf>
    <xf numFmtId="0" fontId="6" fillId="0" borderId="4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176" fontId="4" fillId="0" borderId="1" xfId="0" applyNumberFormat="1" applyFont="1" applyFill="1" applyBorder="1" applyAlignment="1">
      <alignment horizontal="center" vertical="center" wrapText="1"/>
    </xf>
    <xf numFmtId="176" fontId="4" fillId="2" borderId="0" xfId="0" applyNumberFormat="1" applyFont="1" applyFill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_용지조서061118" xfId="4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1"/>
  </sheetPr>
  <dimension ref="A1:X30"/>
  <sheetViews>
    <sheetView tabSelected="1" view="pageBreakPreview" zoomScale="115" zoomScaleNormal="100" zoomScaleSheetLayoutView="115" workbookViewId="0">
      <pane ySplit="3" topLeftCell="A4" activePane="bottomLeft" state="frozen"/>
      <selection pane="bottomLeft" activeCell="G25" sqref="G25"/>
    </sheetView>
  </sheetViews>
  <sheetFormatPr defaultColWidth="3.21875" defaultRowHeight="21" customHeight="1" x14ac:dyDescent="0.15"/>
  <cols>
    <col min="1" max="1" width="3.88671875" style="14" customWidth="1"/>
    <col min="2" max="4" width="4.77734375" style="3" customWidth="1"/>
    <col min="5" max="5" width="7.33203125" style="3" bestFit="1" customWidth="1"/>
    <col min="6" max="6" width="7.33203125" style="3" customWidth="1"/>
    <col min="7" max="7" width="8.77734375" style="5" customWidth="1"/>
    <col min="8" max="8" width="5.77734375" style="5" customWidth="1"/>
    <col min="9" max="9" width="10.44140625" style="12" customWidth="1"/>
    <col min="10" max="11" width="10.44140625" style="15" customWidth="1"/>
    <col min="12" max="12" width="12.77734375" style="5" customWidth="1"/>
    <col min="13" max="13" width="25.77734375" style="14" customWidth="1"/>
    <col min="14" max="14" width="10.77734375" style="14" customWidth="1"/>
    <col min="15" max="15" width="6.33203125" style="1" bestFit="1" customWidth="1"/>
    <col min="16" max="16" width="7.109375" style="1" bestFit="1" customWidth="1"/>
    <col min="17" max="17" width="6.33203125" style="1" bestFit="1" customWidth="1"/>
    <col min="18" max="18" width="11.109375" style="1" customWidth="1"/>
    <col min="19" max="19" width="14.44140625" style="13" bestFit="1" customWidth="1"/>
    <col min="20" max="20" width="10" style="14" customWidth="1"/>
    <col min="21" max="254" width="8.88671875" style="1" customWidth="1"/>
    <col min="255" max="255" width="3.88671875" style="1" customWidth="1"/>
    <col min="256" max="16384" width="3.21875" style="1"/>
  </cols>
  <sheetData>
    <row r="1" spans="1:24" ht="39.950000000000003" customHeight="1" x14ac:dyDescent="0.15">
      <c r="A1" s="41" t="s">
        <v>19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  <c r="S1" s="19"/>
    </row>
    <row r="2" spans="1:24" ht="19.5" customHeight="1" x14ac:dyDescent="0.15">
      <c r="A2" s="39" t="s">
        <v>0</v>
      </c>
      <c r="B2" s="39" t="s">
        <v>1</v>
      </c>
      <c r="C2" s="39"/>
      <c r="D2" s="39"/>
      <c r="E2" s="39"/>
      <c r="F2" s="39"/>
      <c r="G2" s="39"/>
      <c r="H2" s="39" t="s">
        <v>2</v>
      </c>
      <c r="I2" s="20" t="s">
        <v>3</v>
      </c>
      <c r="J2" s="21" t="s">
        <v>17</v>
      </c>
      <c r="K2" s="21" t="s">
        <v>18</v>
      </c>
      <c r="L2" s="39" t="s">
        <v>4</v>
      </c>
      <c r="M2" s="39"/>
      <c r="N2" s="44" t="s">
        <v>5</v>
      </c>
      <c r="O2" s="3"/>
      <c r="P2" s="3"/>
      <c r="Q2" s="3"/>
      <c r="S2" s="19"/>
    </row>
    <row r="3" spans="1:24" ht="19.5" customHeight="1" x14ac:dyDescent="0.15">
      <c r="A3" s="39"/>
      <c r="B3" s="31" t="s">
        <v>6</v>
      </c>
      <c r="C3" s="31" t="s">
        <v>7</v>
      </c>
      <c r="D3" s="31" t="s">
        <v>21</v>
      </c>
      <c r="E3" s="31" t="s">
        <v>20</v>
      </c>
      <c r="F3" s="37" t="s">
        <v>46</v>
      </c>
      <c r="G3" s="31" t="s">
        <v>47</v>
      </c>
      <c r="H3" s="39"/>
      <c r="I3" s="20" t="s">
        <v>8</v>
      </c>
      <c r="J3" s="21" t="s">
        <v>8</v>
      </c>
      <c r="K3" s="21" t="s">
        <v>8</v>
      </c>
      <c r="L3" s="31" t="s">
        <v>9</v>
      </c>
      <c r="M3" s="31" t="s">
        <v>10</v>
      </c>
      <c r="N3" s="39"/>
      <c r="O3" s="3"/>
      <c r="P3" s="3"/>
      <c r="Q3" s="4" t="s">
        <v>11</v>
      </c>
      <c r="R3" s="19" t="s">
        <v>12</v>
      </c>
      <c r="S3" s="19" t="s">
        <v>15</v>
      </c>
      <c r="T3" s="19" t="s">
        <v>16</v>
      </c>
      <c r="U3" s="19"/>
    </row>
    <row r="4" spans="1:24" s="2" customFormat="1" ht="19.5" hidden="1" customHeight="1" x14ac:dyDescent="0.15">
      <c r="A4" s="31">
        <v>1</v>
      </c>
      <c r="B4" s="31" t="s">
        <v>13</v>
      </c>
      <c r="C4" s="31" t="s">
        <v>23</v>
      </c>
      <c r="D4" s="31" t="s">
        <v>23</v>
      </c>
      <c r="E4" s="30" t="s">
        <v>24</v>
      </c>
      <c r="F4" s="45"/>
      <c r="G4" s="34">
        <v>14</v>
      </c>
      <c r="H4" s="34" t="s">
        <v>35</v>
      </c>
      <c r="I4" s="36">
        <v>1084</v>
      </c>
      <c r="J4" s="36">
        <v>1057</v>
      </c>
      <c r="K4" s="35">
        <f>I4-J4</f>
        <v>27</v>
      </c>
      <c r="L4" s="34" t="s">
        <v>37</v>
      </c>
      <c r="M4" s="34" t="s">
        <v>42</v>
      </c>
      <c r="N4" s="8"/>
      <c r="O4" s="4">
        <v>1</v>
      </c>
      <c r="P4" s="4" t="str">
        <f t="shared" ref="P4" si="0">IF(L4="공유지","공유지",IF(L4="국유지","국유지","사유지"))</f>
        <v>사유지</v>
      </c>
      <c r="Q4" s="4" t="str">
        <f t="shared" ref="Q4" si="1">P4&amp;H4</f>
        <v>사유지답</v>
      </c>
      <c r="R4" s="4" t="str">
        <f t="shared" ref="R4" si="2">P4&amp;H4</f>
        <v>사유지답</v>
      </c>
      <c r="S4" s="17" t="str">
        <f t="shared" ref="S4" si="3">E4&amp;" "&amp;G4&amp;H4</f>
        <v>현곡 14답</v>
      </c>
      <c r="T4" s="16">
        <f>COUNTIF($S$4:$S$455,S4)</f>
        <v>1</v>
      </c>
    </row>
    <row r="5" spans="1:24" s="2" customFormat="1" ht="19.5" hidden="1" customHeight="1" x14ac:dyDescent="0.15">
      <c r="A5" s="33">
        <v>2</v>
      </c>
      <c r="B5" s="33" t="s">
        <v>13</v>
      </c>
      <c r="C5" s="33" t="s">
        <v>23</v>
      </c>
      <c r="D5" s="33" t="s">
        <v>23</v>
      </c>
      <c r="E5" s="30" t="s">
        <v>24</v>
      </c>
      <c r="F5" s="45"/>
      <c r="G5" s="34" t="s">
        <v>25</v>
      </c>
      <c r="H5" s="34" t="s">
        <v>22</v>
      </c>
      <c r="I5" s="36">
        <v>38616</v>
      </c>
      <c r="J5" s="36">
        <v>1406</v>
      </c>
      <c r="K5" s="35">
        <f t="shared" ref="K5:K14" si="4">I5-J5</f>
        <v>37210</v>
      </c>
      <c r="L5" s="34" t="s">
        <v>38</v>
      </c>
      <c r="M5" s="34" t="s">
        <v>42</v>
      </c>
      <c r="N5" s="8"/>
      <c r="O5" s="4">
        <v>1</v>
      </c>
      <c r="P5" s="4" t="str">
        <f t="shared" ref="P5:P14" si="5">IF(L5="공유지","공유지",IF(L5="국유지","국유지","사유지"))</f>
        <v>사유지</v>
      </c>
      <c r="Q5" s="4" t="str">
        <f t="shared" ref="Q5:Q14" si="6">P5&amp;H5</f>
        <v>사유지임</v>
      </c>
      <c r="R5" s="4" t="str">
        <f t="shared" ref="R5:R14" si="7">P5&amp;H5</f>
        <v>사유지임</v>
      </c>
      <c r="S5" s="17" t="str">
        <f t="shared" ref="S5:S14" si="8">E5&amp;" "&amp;G5&amp;H5</f>
        <v>현곡 산73임</v>
      </c>
      <c r="T5" s="16">
        <f t="shared" ref="T5:T14" si="9">COUNTIF($S$4:$S$455,S5)</f>
        <v>1</v>
      </c>
    </row>
    <row r="6" spans="1:24" s="2" customFormat="1" ht="19.5" hidden="1" customHeight="1" x14ac:dyDescent="0.15">
      <c r="A6" s="33">
        <v>3</v>
      </c>
      <c r="B6" s="33" t="s">
        <v>13</v>
      </c>
      <c r="C6" s="33" t="s">
        <v>23</v>
      </c>
      <c r="D6" s="33" t="s">
        <v>23</v>
      </c>
      <c r="E6" s="30" t="s">
        <v>24</v>
      </c>
      <c r="F6" s="45"/>
      <c r="G6" s="34" t="s">
        <v>26</v>
      </c>
      <c r="H6" s="34" t="s">
        <v>22</v>
      </c>
      <c r="I6" s="36">
        <v>3420</v>
      </c>
      <c r="J6" s="34">
        <v>827</v>
      </c>
      <c r="K6" s="35">
        <f t="shared" si="4"/>
        <v>2593</v>
      </c>
      <c r="L6" s="34" t="s">
        <v>38</v>
      </c>
      <c r="M6" s="34" t="s">
        <v>42</v>
      </c>
      <c r="N6" s="8"/>
      <c r="O6" s="4">
        <v>1</v>
      </c>
      <c r="P6" s="4" t="str">
        <f t="shared" si="5"/>
        <v>사유지</v>
      </c>
      <c r="Q6" s="4" t="str">
        <f t="shared" si="6"/>
        <v>사유지임</v>
      </c>
      <c r="R6" s="4" t="str">
        <f t="shared" si="7"/>
        <v>사유지임</v>
      </c>
      <c r="S6" s="17" t="str">
        <f t="shared" si="8"/>
        <v>현곡 산73-1임</v>
      </c>
      <c r="T6" s="16">
        <f t="shared" si="9"/>
        <v>1</v>
      </c>
    </row>
    <row r="7" spans="1:24" s="2" customFormat="1" ht="19.5" hidden="1" customHeight="1" x14ac:dyDescent="0.15">
      <c r="A7" s="33">
        <v>4</v>
      </c>
      <c r="B7" s="33" t="s">
        <v>13</v>
      </c>
      <c r="C7" s="33" t="s">
        <v>23</v>
      </c>
      <c r="D7" s="33" t="s">
        <v>23</v>
      </c>
      <c r="E7" s="30" t="s">
        <v>24</v>
      </c>
      <c r="F7" s="45"/>
      <c r="G7" s="34" t="s">
        <v>27</v>
      </c>
      <c r="H7" s="34" t="s">
        <v>36</v>
      </c>
      <c r="I7" s="36">
        <v>5772</v>
      </c>
      <c r="J7" s="36">
        <v>3561</v>
      </c>
      <c r="K7" s="35">
        <f t="shared" si="4"/>
        <v>2211</v>
      </c>
      <c r="L7" s="34" t="s">
        <v>38</v>
      </c>
      <c r="M7" s="34" t="s">
        <v>42</v>
      </c>
      <c r="N7" s="8"/>
      <c r="O7" s="4">
        <v>1</v>
      </c>
      <c r="P7" s="4" t="str">
        <f t="shared" si="5"/>
        <v>사유지</v>
      </c>
      <c r="Q7" s="4" t="str">
        <f t="shared" si="6"/>
        <v>사유지도</v>
      </c>
      <c r="R7" s="4" t="str">
        <f t="shared" si="7"/>
        <v>사유지도</v>
      </c>
      <c r="S7" s="17" t="str">
        <f t="shared" si="8"/>
        <v>현곡 산73-2도</v>
      </c>
      <c r="T7" s="16">
        <f t="shared" si="9"/>
        <v>1</v>
      </c>
    </row>
    <row r="8" spans="1:24" s="2" customFormat="1" ht="19.5" hidden="1" customHeight="1" x14ac:dyDescent="0.15">
      <c r="A8" s="33">
        <v>5</v>
      </c>
      <c r="B8" s="33" t="s">
        <v>13</v>
      </c>
      <c r="C8" s="33" t="s">
        <v>23</v>
      </c>
      <c r="D8" s="33" t="s">
        <v>23</v>
      </c>
      <c r="E8" s="30" t="s">
        <v>24</v>
      </c>
      <c r="F8" s="45"/>
      <c r="G8" s="34" t="s">
        <v>28</v>
      </c>
      <c r="H8" s="34" t="s">
        <v>22</v>
      </c>
      <c r="I8" s="36">
        <v>29368</v>
      </c>
      <c r="J8" s="34">
        <v>17</v>
      </c>
      <c r="K8" s="35">
        <f t="shared" si="4"/>
        <v>29351</v>
      </c>
      <c r="L8" s="34" t="s">
        <v>38</v>
      </c>
      <c r="M8" s="34" t="s">
        <v>42</v>
      </c>
      <c r="N8" s="8"/>
      <c r="O8" s="4">
        <v>1</v>
      </c>
      <c r="P8" s="4" t="str">
        <f t="shared" si="5"/>
        <v>사유지</v>
      </c>
      <c r="Q8" s="4" t="str">
        <f t="shared" si="6"/>
        <v>사유지임</v>
      </c>
      <c r="R8" s="4" t="str">
        <f t="shared" si="7"/>
        <v>사유지임</v>
      </c>
      <c r="S8" s="17" t="str">
        <f t="shared" si="8"/>
        <v>현곡 산74임</v>
      </c>
      <c r="T8" s="16">
        <f t="shared" si="9"/>
        <v>1</v>
      </c>
    </row>
    <row r="9" spans="1:24" s="2" customFormat="1" ht="19.5" hidden="1" customHeight="1" x14ac:dyDescent="0.15">
      <c r="A9" s="33">
        <v>6</v>
      </c>
      <c r="B9" s="33" t="s">
        <v>13</v>
      </c>
      <c r="C9" s="33" t="s">
        <v>23</v>
      </c>
      <c r="D9" s="33" t="s">
        <v>23</v>
      </c>
      <c r="E9" s="30" t="s">
        <v>24</v>
      </c>
      <c r="F9" s="45"/>
      <c r="G9" s="34" t="s">
        <v>29</v>
      </c>
      <c r="H9" s="34" t="s">
        <v>22</v>
      </c>
      <c r="I9" s="34">
        <v>979</v>
      </c>
      <c r="J9" s="34">
        <v>500</v>
      </c>
      <c r="K9" s="35">
        <f t="shared" si="4"/>
        <v>479</v>
      </c>
      <c r="L9" s="34" t="s">
        <v>38</v>
      </c>
      <c r="M9" s="34" t="s">
        <v>42</v>
      </c>
      <c r="N9" s="8"/>
      <c r="O9" s="4">
        <v>1</v>
      </c>
      <c r="P9" s="4" t="str">
        <f t="shared" si="5"/>
        <v>사유지</v>
      </c>
      <c r="Q9" s="4" t="str">
        <f t="shared" si="6"/>
        <v>사유지임</v>
      </c>
      <c r="R9" s="4" t="str">
        <f t="shared" si="7"/>
        <v>사유지임</v>
      </c>
      <c r="S9" s="17" t="str">
        <f t="shared" si="8"/>
        <v>현곡 산74-1임</v>
      </c>
      <c r="T9" s="16">
        <f t="shared" si="9"/>
        <v>1</v>
      </c>
    </row>
    <row r="10" spans="1:24" s="2" customFormat="1" ht="19.5" hidden="1" customHeight="1" x14ac:dyDescent="0.15">
      <c r="A10" s="33">
        <v>7</v>
      </c>
      <c r="B10" s="33" t="s">
        <v>13</v>
      </c>
      <c r="C10" s="33" t="s">
        <v>23</v>
      </c>
      <c r="D10" s="33" t="s">
        <v>23</v>
      </c>
      <c r="E10" s="30" t="s">
        <v>24</v>
      </c>
      <c r="F10" s="45"/>
      <c r="G10" s="34" t="s">
        <v>30</v>
      </c>
      <c r="H10" s="34" t="s">
        <v>36</v>
      </c>
      <c r="I10" s="36">
        <v>5828</v>
      </c>
      <c r="J10" s="36">
        <v>4793</v>
      </c>
      <c r="K10" s="35">
        <f t="shared" si="4"/>
        <v>1035</v>
      </c>
      <c r="L10" s="34" t="s">
        <v>38</v>
      </c>
      <c r="M10" s="34" t="s">
        <v>42</v>
      </c>
      <c r="N10" s="8"/>
      <c r="O10" s="4">
        <v>1</v>
      </c>
      <c r="P10" s="4" t="str">
        <f t="shared" si="5"/>
        <v>사유지</v>
      </c>
      <c r="Q10" s="4" t="str">
        <f t="shared" si="6"/>
        <v>사유지도</v>
      </c>
      <c r="R10" s="4" t="str">
        <f t="shared" si="7"/>
        <v>사유지도</v>
      </c>
      <c r="S10" s="17" t="str">
        <f t="shared" si="8"/>
        <v>현곡 산74-3도</v>
      </c>
      <c r="T10" s="16">
        <f t="shared" si="9"/>
        <v>1</v>
      </c>
    </row>
    <row r="11" spans="1:24" s="2" customFormat="1" ht="19.5" customHeight="1" x14ac:dyDescent="0.15">
      <c r="A11" s="33">
        <v>1</v>
      </c>
      <c r="B11" s="33" t="s">
        <v>13</v>
      </c>
      <c r="C11" s="33" t="s">
        <v>23</v>
      </c>
      <c r="D11" s="33" t="s">
        <v>23</v>
      </c>
      <c r="E11" s="30" t="s">
        <v>24</v>
      </c>
      <c r="F11" s="34" t="s">
        <v>31</v>
      </c>
      <c r="G11" s="34" t="s">
        <v>48</v>
      </c>
      <c r="H11" s="34" t="s">
        <v>22</v>
      </c>
      <c r="I11" s="36">
        <v>6894</v>
      </c>
      <c r="J11" s="34">
        <v>1182</v>
      </c>
      <c r="K11" s="35">
        <f t="shared" si="4"/>
        <v>5712</v>
      </c>
      <c r="L11" s="34" t="s">
        <v>39</v>
      </c>
      <c r="M11" s="34" t="s">
        <v>43</v>
      </c>
      <c r="N11" s="8"/>
      <c r="O11" s="4">
        <v>1</v>
      </c>
      <c r="P11" s="4" t="str">
        <f t="shared" si="5"/>
        <v>사유지</v>
      </c>
      <c r="Q11" s="4" t="str">
        <f t="shared" si="6"/>
        <v>사유지임</v>
      </c>
      <c r="R11" s="4" t="str">
        <f t="shared" si="7"/>
        <v>사유지임</v>
      </c>
      <c r="S11" s="17" t="str">
        <f t="shared" si="8"/>
        <v>현곡 산75-4임</v>
      </c>
      <c r="T11" s="16">
        <f t="shared" si="9"/>
        <v>1</v>
      </c>
    </row>
    <row r="12" spans="1:24" s="2" customFormat="1" ht="19.5" customHeight="1" x14ac:dyDescent="0.15">
      <c r="A12" s="33">
        <v>2</v>
      </c>
      <c r="B12" s="33" t="s">
        <v>13</v>
      </c>
      <c r="C12" s="33" t="s">
        <v>23</v>
      </c>
      <c r="D12" s="33" t="s">
        <v>23</v>
      </c>
      <c r="E12" s="30" t="s">
        <v>24</v>
      </c>
      <c r="F12" s="34" t="s">
        <v>32</v>
      </c>
      <c r="G12" s="34" t="s">
        <v>49</v>
      </c>
      <c r="H12" s="34" t="s">
        <v>22</v>
      </c>
      <c r="I12" s="36">
        <v>3730</v>
      </c>
      <c r="J12" s="34">
        <v>32</v>
      </c>
      <c r="K12" s="35">
        <f t="shared" si="4"/>
        <v>3698</v>
      </c>
      <c r="L12" s="34" t="s">
        <v>40</v>
      </c>
      <c r="M12" s="34" t="s">
        <v>44</v>
      </c>
      <c r="N12" s="8"/>
      <c r="O12" s="4">
        <v>1</v>
      </c>
      <c r="P12" s="4" t="str">
        <f t="shared" si="5"/>
        <v>사유지</v>
      </c>
      <c r="Q12" s="4" t="str">
        <f t="shared" si="6"/>
        <v>사유지임</v>
      </c>
      <c r="R12" s="4" t="str">
        <f t="shared" si="7"/>
        <v>사유지임</v>
      </c>
      <c r="S12" s="17" t="str">
        <f t="shared" si="8"/>
        <v>현곡 산75-5임</v>
      </c>
      <c r="T12" s="16">
        <f t="shared" si="9"/>
        <v>1</v>
      </c>
    </row>
    <row r="13" spans="1:24" s="2" customFormat="1" ht="19.5" customHeight="1" x14ac:dyDescent="0.15">
      <c r="A13" s="33">
        <v>3</v>
      </c>
      <c r="B13" s="33" t="s">
        <v>13</v>
      </c>
      <c r="C13" s="33" t="s">
        <v>23</v>
      </c>
      <c r="D13" s="33" t="s">
        <v>23</v>
      </c>
      <c r="E13" s="30" t="s">
        <v>24</v>
      </c>
      <c r="F13" s="34" t="s">
        <v>33</v>
      </c>
      <c r="G13" s="34" t="s">
        <v>50</v>
      </c>
      <c r="H13" s="34" t="s">
        <v>22</v>
      </c>
      <c r="I13" s="36">
        <v>7010</v>
      </c>
      <c r="J13" s="34">
        <v>30</v>
      </c>
      <c r="K13" s="35">
        <f t="shared" si="4"/>
        <v>6980</v>
      </c>
      <c r="L13" s="34" t="s">
        <v>41</v>
      </c>
      <c r="M13" s="34" t="s">
        <v>45</v>
      </c>
      <c r="N13" s="8"/>
      <c r="O13" s="4">
        <v>1</v>
      </c>
      <c r="P13" s="4" t="str">
        <f t="shared" si="5"/>
        <v>사유지</v>
      </c>
      <c r="Q13" s="4" t="str">
        <f t="shared" si="6"/>
        <v>사유지임</v>
      </c>
      <c r="R13" s="4" t="str">
        <f t="shared" si="7"/>
        <v>사유지임</v>
      </c>
      <c r="S13" s="17" t="str">
        <f t="shared" si="8"/>
        <v>현곡 산76-5임</v>
      </c>
      <c r="T13" s="16">
        <f t="shared" si="9"/>
        <v>1</v>
      </c>
    </row>
    <row r="14" spans="1:24" s="2" customFormat="1" ht="19.5" hidden="1" customHeight="1" x14ac:dyDescent="0.15">
      <c r="A14" s="33">
        <v>8</v>
      </c>
      <c r="B14" s="33" t="s">
        <v>13</v>
      </c>
      <c r="C14" s="33" t="s">
        <v>23</v>
      </c>
      <c r="D14" s="33" t="s">
        <v>23</v>
      </c>
      <c r="E14" s="30" t="s">
        <v>24</v>
      </c>
      <c r="F14" s="45"/>
      <c r="G14" s="34" t="s">
        <v>34</v>
      </c>
      <c r="H14" s="34" t="s">
        <v>36</v>
      </c>
      <c r="I14" s="36">
        <v>1786</v>
      </c>
      <c r="J14" s="34">
        <v>459</v>
      </c>
      <c r="K14" s="35">
        <f t="shared" si="4"/>
        <v>1327</v>
      </c>
      <c r="L14" s="34" t="s">
        <v>37</v>
      </c>
      <c r="M14" s="34" t="s">
        <v>42</v>
      </c>
      <c r="N14" s="8"/>
      <c r="O14" s="4">
        <v>1</v>
      </c>
      <c r="P14" s="4" t="str">
        <f t="shared" si="5"/>
        <v>사유지</v>
      </c>
      <c r="Q14" s="4" t="str">
        <f t="shared" si="6"/>
        <v>사유지도</v>
      </c>
      <c r="R14" s="4" t="str">
        <f t="shared" si="7"/>
        <v>사유지도</v>
      </c>
      <c r="S14" s="17" t="str">
        <f t="shared" si="8"/>
        <v>현곡 산302도</v>
      </c>
      <c r="T14" s="16">
        <f t="shared" si="9"/>
        <v>1</v>
      </c>
    </row>
    <row r="15" spans="1:24" ht="19.5" hidden="1" customHeight="1" x14ac:dyDescent="0.15">
      <c r="A15" s="39" t="s">
        <v>14</v>
      </c>
      <c r="B15" s="39"/>
      <c r="C15" s="39"/>
      <c r="D15" s="39"/>
      <c r="E15" s="39"/>
      <c r="F15" s="37"/>
      <c r="G15" s="6"/>
      <c r="H15" s="32"/>
      <c r="I15" s="7">
        <f>SUM(I4:I14)</f>
        <v>104487</v>
      </c>
      <c r="J15" s="7">
        <f>SUM(J4:J14)</f>
        <v>13864</v>
      </c>
      <c r="K15" s="7">
        <f>SUM(K4:K14)</f>
        <v>90623</v>
      </c>
      <c r="L15" s="31"/>
      <c r="M15" s="32"/>
      <c r="N15" s="32"/>
      <c r="O15" s="18">
        <f>SUM(O4:O14)</f>
        <v>11</v>
      </c>
      <c r="P15" s="4"/>
      <c r="Q15" s="4"/>
      <c r="R15" s="4"/>
      <c r="S15" s="19"/>
    </row>
    <row r="16" spans="1:24" ht="24.95" customHeight="1" x14ac:dyDescent="0.15">
      <c r="A16" s="40"/>
      <c r="B16" s="40"/>
      <c r="C16" s="40"/>
      <c r="D16" s="40"/>
      <c r="E16" s="40"/>
      <c r="F16" s="38"/>
      <c r="G16" s="9"/>
      <c r="H16" s="10"/>
      <c r="I16" s="11"/>
      <c r="J16" s="11"/>
      <c r="K16" s="11"/>
      <c r="L16" s="11"/>
      <c r="M16" s="11"/>
      <c r="N16" s="11"/>
      <c r="O16" s="11"/>
      <c r="P16" s="11"/>
      <c r="T16" s="13"/>
      <c r="X16" s="1">
        <f>SUM(X4:X15)</f>
        <v>0</v>
      </c>
    </row>
    <row r="17" spans="1:19" ht="21" customHeight="1" x14ac:dyDescent="0.15">
      <c r="A17" s="22"/>
      <c r="B17" s="22"/>
      <c r="C17" s="22"/>
      <c r="D17" s="22"/>
      <c r="E17" s="22"/>
      <c r="F17" s="38"/>
      <c r="G17" s="26"/>
      <c r="H17" s="26"/>
      <c r="I17" s="27"/>
      <c r="J17" s="27"/>
      <c r="K17" s="27"/>
      <c r="L17" s="22"/>
      <c r="M17" s="10"/>
      <c r="N17" s="11"/>
      <c r="O17" s="11"/>
      <c r="P17" s="11"/>
      <c r="Q17" s="23"/>
      <c r="R17" s="23"/>
      <c r="S17" s="24"/>
    </row>
    <row r="18" spans="1:19" ht="21" customHeight="1" x14ac:dyDescent="0.15">
      <c r="A18" s="25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11"/>
      <c r="Q18" s="23"/>
      <c r="R18" s="23"/>
      <c r="S18" s="24"/>
    </row>
    <row r="19" spans="1:19" ht="21" customHeight="1" x14ac:dyDescent="0.15">
      <c r="A19" s="29"/>
      <c r="B19" s="22"/>
      <c r="C19" s="22"/>
      <c r="D19" s="22"/>
      <c r="E19" s="22"/>
      <c r="F19" s="38"/>
      <c r="G19" s="22"/>
      <c r="H19" s="26"/>
      <c r="I19" s="26"/>
      <c r="J19" s="27"/>
      <c r="K19" s="27"/>
      <c r="L19" s="27"/>
      <c r="M19" s="22"/>
      <c r="N19" s="10"/>
      <c r="O19" s="11"/>
      <c r="P19" s="11"/>
      <c r="Q19" s="23"/>
      <c r="R19" s="23"/>
      <c r="S19" s="24"/>
    </row>
    <row r="20" spans="1:19" ht="21" customHeight="1" x14ac:dyDescent="0.15">
      <c r="A20" s="29"/>
      <c r="B20" s="28"/>
      <c r="C20" s="28"/>
      <c r="D20" s="28"/>
      <c r="E20" s="28"/>
      <c r="F20" s="28"/>
      <c r="G20" s="24"/>
      <c r="H20" s="24"/>
      <c r="I20" s="11"/>
      <c r="J20" s="11"/>
      <c r="K20" s="11"/>
      <c r="L20" s="11"/>
      <c r="M20" s="11"/>
      <c r="N20" s="11"/>
      <c r="O20" s="11"/>
      <c r="P20" s="11"/>
      <c r="Q20" s="23"/>
      <c r="R20" s="23"/>
      <c r="S20" s="24"/>
    </row>
    <row r="21" spans="1:19" ht="21" customHeight="1" x14ac:dyDescent="0.15">
      <c r="A21" s="29"/>
      <c r="B21" s="28"/>
      <c r="C21" s="28"/>
      <c r="D21" s="28"/>
      <c r="E21" s="28"/>
      <c r="F21" s="28"/>
      <c r="G21" s="24"/>
      <c r="H21" s="24"/>
      <c r="I21" s="11"/>
      <c r="J21" s="11"/>
      <c r="K21" s="11"/>
      <c r="L21" s="11"/>
      <c r="M21" s="11"/>
      <c r="N21" s="11"/>
      <c r="O21" s="11"/>
      <c r="P21" s="11"/>
      <c r="Q21" s="23"/>
      <c r="R21" s="23"/>
      <c r="S21" s="24"/>
    </row>
    <row r="22" spans="1:19" ht="21" customHeight="1" x14ac:dyDescent="0.15">
      <c r="A22" s="29"/>
      <c r="B22" s="28"/>
      <c r="C22" s="28"/>
      <c r="D22" s="28"/>
      <c r="E22" s="28"/>
      <c r="F22" s="28"/>
      <c r="G22" s="24"/>
      <c r="H22" s="24"/>
      <c r="I22" s="11"/>
      <c r="J22" s="11"/>
      <c r="K22" s="11"/>
      <c r="L22" s="11"/>
      <c r="M22" s="11"/>
      <c r="N22" s="11"/>
      <c r="O22" s="11"/>
      <c r="P22" s="11"/>
      <c r="Q22" s="23"/>
      <c r="R22" s="23"/>
      <c r="S22" s="24"/>
    </row>
    <row r="23" spans="1:19" ht="21" customHeight="1" x14ac:dyDescent="0.15">
      <c r="A23" s="29"/>
      <c r="B23" s="28"/>
      <c r="C23" s="28"/>
      <c r="D23" s="28"/>
      <c r="E23" s="28"/>
      <c r="F23" s="28"/>
      <c r="G23" s="24"/>
      <c r="H23" s="24"/>
      <c r="I23" s="11"/>
      <c r="J23" s="11"/>
      <c r="K23" s="11"/>
      <c r="L23" s="11"/>
      <c r="M23" s="11"/>
      <c r="N23" s="11"/>
      <c r="O23" s="11"/>
      <c r="P23" s="11"/>
      <c r="Q23" s="23"/>
      <c r="R23" s="23"/>
      <c r="S23" s="24"/>
    </row>
    <row r="24" spans="1:19" ht="21" customHeight="1" x14ac:dyDescent="0.15">
      <c r="A24" s="29"/>
      <c r="B24" s="28"/>
      <c r="C24" s="28"/>
      <c r="D24" s="28"/>
      <c r="E24" s="28"/>
      <c r="F24" s="28"/>
      <c r="G24" s="24"/>
      <c r="H24" s="24"/>
      <c r="I24" s="11"/>
      <c r="J24" s="11"/>
      <c r="K24" s="11"/>
      <c r="L24" s="11"/>
      <c r="M24" s="11"/>
      <c r="N24" s="11"/>
      <c r="O24" s="11"/>
      <c r="P24" s="11"/>
      <c r="Q24" s="23"/>
      <c r="R24" s="23"/>
      <c r="S24" s="24"/>
    </row>
    <row r="25" spans="1:19" ht="21" customHeight="1" x14ac:dyDescent="0.15">
      <c r="A25" s="29"/>
      <c r="B25" s="28"/>
      <c r="C25" s="28"/>
      <c r="D25" s="28"/>
      <c r="E25" s="28"/>
      <c r="F25" s="28"/>
      <c r="G25" s="24"/>
      <c r="H25" s="24"/>
      <c r="I25" s="11"/>
      <c r="J25" s="11"/>
      <c r="K25" s="11"/>
      <c r="L25" s="11"/>
      <c r="M25" s="11"/>
      <c r="N25" s="11"/>
      <c r="O25" s="11"/>
      <c r="P25" s="11"/>
      <c r="Q25" s="23"/>
      <c r="R25" s="23"/>
      <c r="S25" s="24"/>
    </row>
    <row r="26" spans="1:19" ht="21" customHeight="1" x14ac:dyDescent="0.15">
      <c r="A26" s="29"/>
      <c r="B26" s="28"/>
      <c r="C26" s="28"/>
      <c r="D26" s="28"/>
      <c r="E26" s="28"/>
      <c r="F26" s="28"/>
      <c r="G26" s="24"/>
      <c r="H26" s="24"/>
      <c r="I26" s="11"/>
      <c r="J26" s="11"/>
      <c r="K26" s="11"/>
      <c r="L26" s="11"/>
      <c r="M26" s="11"/>
      <c r="N26" s="11"/>
      <c r="O26" s="11"/>
      <c r="P26" s="11"/>
      <c r="Q26" s="23"/>
      <c r="R26" s="23"/>
      <c r="S26" s="24"/>
    </row>
    <row r="27" spans="1:19" ht="21" customHeight="1" x14ac:dyDescent="0.15">
      <c r="I27" s="11"/>
      <c r="J27" s="11"/>
      <c r="K27" s="11"/>
      <c r="L27" s="11"/>
      <c r="M27" s="11"/>
      <c r="N27" s="11"/>
      <c r="O27" s="11"/>
      <c r="P27" s="11"/>
    </row>
    <row r="28" spans="1:19" ht="21" customHeight="1" x14ac:dyDescent="0.15">
      <c r="I28" s="11"/>
      <c r="J28" s="11"/>
      <c r="K28" s="11"/>
      <c r="L28" s="11"/>
      <c r="M28" s="11"/>
      <c r="N28" s="11"/>
      <c r="O28" s="11"/>
      <c r="P28" s="11"/>
    </row>
    <row r="29" spans="1:19" ht="21" customHeight="1" x14ac:dyDescent="0.15">
      <c r="I29" s="11"/>
      <c r="J29" s="11"/>
      <c r="K29" s="11"/>
      <c r="L29" s="11"/>
      <c r="M29" s="11"/>
      <c r="N29" s="11"/>
      <c r="O29" s="11"/>
      <c r="P29" s="11"/>
    </row>
    <row r="30" spans="1:19" ht="21" customHeight="1" x14ac:dyDescent="0.15">
      <c r="I30" s="11"/>
      <c r="J30" s="11"/>
      <c r="K30" s="11"/>
      <c r="L30" s="11"/>
      <c r="M30" s="11"/>
      <c r="N30" s="11"/>
      <c r="O30" s="11"/>
      <c r="P30" s="11"/>
    </row>
  </sheetData>
  <autoFilter ref="A3:IU15">
    <filterColumn colId="11">
      <filters>
        <filter val="김동천"/>
        <filter val="문을"/>
        <filter val="문현"/>
      </filters>
    </filterColumn>
  </autoFilter>
  <mergeCells count="8">
    <mergeCell ref="A15:E15"/>
    <mergeCell ref="A16:E16"/>
    <mergeCell ref="A1:N1"/>
    <mergeCell ref="A2:A3"/>
    <mergeCell ref="B2:G2"/>
    <mergeCell ref="H2:H3"/>
    <mergeCell ref="L2:M2"/>
    <mergeCell ref="N2:N3"/>
  </mergeCells>
  <phoneticPr fontId="2" type="noConversion"/>
  <printOptions horizontalCentered="1"/>
  <pageMargins left="0.59055118110236227" right="0.59055118110236227" top="0.78740157480314965" bottom="0.78740157480314965" header="0.51181102362204722" footer="0.51181102362204722"/>
  <pageSetup paperSize="9" scale="54" orientation="landscape" r:id="rId1"/>
  <rowBreaks count="2" manualBreakCount="2">
    <brk id="15" max="12" man="1"/>
    <brk id="6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용지조서</vt:lpstr>
      <vt:lpstr>용지조서!Print_Area</vt:lpstr>
      <vt:lpstr>용지조서!Print_Titles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전평주</dc:creator>
  <cp:lastModifiedBy>W</cp:lastModifiedBy>
  <cp:lastPrinted>2020-03-20T02:41:15Z</cp:lastPrinted>
  <dcterms:created xsi:type="dcterms:W3CDTF">2019-11-12T05:48:00Z</dcterms:created>
  <dcterms:modified xsi:type="dcterms:W3CDTF">2021-05-24T10:29:32Z</dcterms:modified>
</cp:coreProperties>
</file>